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přehled škol" sheetId="1" r:id="rId1"/>
    <sheet name="PHA" sheetId="2" r:id="rId2"/>
    <sheet name="STC" sheetId="3" r:id="rId3"/>
    <sheet name="JHC" sheetId="4" r:id="rId4"/>
    <sheet name="PLK" sheetId="5" r:id="rId5"/>
    <sheet name="KVK" sheetId="6" r:id="rId6"/>
    <sheet name="ULK" sheetId="7" r:id="rId7"/>
    <sheet name="LBK" sheetId="8" r:id="rId8"/>
    <sheet name="HKK" sheetId="9" r:id="rId9"/>
    <sheet name="PAK" sheetId="10" r:id="rId10"/>
    <sheet name="VYS" sheetId="11" r:id="rId11"/>
    <sheet name="JHM" sheetId="12" r:id="rId12"/>
    <sheet name="OLK" sheetId="13" r:id="rId13"/>
    <sheet name="ZLK" sheetId="14" r:id="rId14"/>
    <sheet name="MSK" sheetId="15" r:id="rId15"/>
    <sheet name="Cirkevni" sheetId="16" r:id="rId16"/>
    <sheet name="Worksheet 1" sheetId="17" r:id="rId17"/>
  </sheets>
  <definedNames/>
  <calcPr fullCalcOnLoad="1"/>
</workbook>
</file>

<file path=xl/sharedStrings.xml><?xml version="1.0" encoding="utf-8"?>
<sst xmlns="http://schemas.openxmlformats.org/spreadsheetml/2006/main" count="896" uniqueCount="788">
  <si>
    <t>ŠKOLA - IČO</t>
  </si>
  <si>
    <t>ŠKOLA - složený název</t>
  </si>
  <si>
    <t>NIV</t>
  </si>
  <si>
    <t>pr. na platy</t>
  </si>
  <si>
    <t>odvody ZP a SP</t>
  </si>
  <si>
    <t>FKSP</t>
  </si>
  <si>
    <t>ONIV</t>
  </si>
  <si>
    <t>00300268</t>
  </si>
  <si>
    <t>SOŠ stavební a zahradnická Učňovská 1 Praha 9 PSČ: 19000</t>
  </si>
  <si>
    <t>00335479</t>
  </si>
  <si>
    <t>Gymnázium Budějovická 680 Praha 4 PSČ: 14000</t>
  </si>
  <si>
    <t>00335487</t>
  </si>
  <si>
    <t>Gymnázium Na Vítězné pláni 1160 Praha 4 PSČ: 14087</t>
  </si>
  <si>
    <t>00335533</t>
  </si>
  <si>
    <t>Gymnázium E.Krásnohorské Ohradní 55 Praha 4 - Michle PSČ: 14000</t>
  </si>
  <si>
    <t>25058843</t>
  </si>
  <si>
    <t>Mensa gymnázium, o.p.s. Španielova 1111 Praha 6 - Řepy PSČ: 16300</t>
  </si>
  <si>
    <t>25107500</t>
  </si>
  <si>
    <t>Gymnázium Přírodní škola Strossmayerovo náměstí 990 Praha 7 - Holešovice PSČ: 17000</t>
  </si>
  <si>
    <t>25698117</t>
  </si>
  <si>
    <t>PORG - gymnázium a základní škola,o.p.s. Lindnerova 3 Praha 8 - Libeň PSČ: 18000</t>
  </si>
  <si>
    <t>49366629</t>
  </si>
  <si>
    <t>Gymnázium Opatov Konstantinova 1500 Praha 4 PSČ: 14900</t>
  </si>
  <si>
    <t>49371185</t>
  </si>
  <si>
    <t>Gymnázium Chodovická 2250 Praha 9 PSČ: 19300</t>
  </si>
  <si>
    <t>49625446</t>
  </si>
  <si>
    <t>Gymnázium Nad Alejí 1952 Praha 6 PSČ: 16200</t>
  </si>
  <si>
    <t>60153245</t>
  </si>
  <si>
    <t>Gymnázium Komenského 586 Vrchlabí PSČ: 54301</t>
  </si>
  <si>
    <t>60444916</t>
  </si>
  <si>
    <t>Gymnázium Písnická 760 Praha 4 PSČ: 14200</t>
  </si>
  <si>
    <t>60445475</t>
  </si>
  <si>
    <t>Gymnázium Českolipská 373 Praha 9 PSČ: 19000</t>
  </si>
  <si>
    <t>60446218</t>
  </si>
  <si>
    <t>Gymnázium J.G.Jarkovského Truhlářská 22 Praha 1 PSČ: 11000</t>
  </si>
  <si>
    <t>60460784</t>
  </si>
  <si>
    <t>Gymnázium Ústavní 400 Praha 8 PSČ: 18100</t>
  </si>
  <si>
    <t>60461675</t>
  </si>
  <si>
    <t>Gymnázium Na Pražačce Nad Ohradou 2825 Praha 3 PSČ: 13000</t>
  </si>
  <si>
    <t>61384992</t>
  </si>
  <si>
    <t>Gymnázium Oty Pavla Loučanská 520 Praha 5 PSČ: 15300</t>
  </si>
  <si>
    <t>61385271</t>
  </si>
  <si>
    <t>Gymnázium Na Zatlance 11 Praha 5 PSČ: 15000</t>
  </si>
  <si>
    <t>61385298</t>
  </si>
  <si>
    <t>Gymnázium Nad Kavalírkou 1 Praha 5 PSČ: 15000</t>
  </si>
  <si>
    <t>61385301</t>
  </si>
  <si>
    <t>SPŠ elektrotechnická Ječná 30 Praha 2 PSČ: 12136</t>
  </si>
  <si>
    <t>61385361</t>
  </si>
  <si>
    <t>Gymnázium Voděradská 2 Praha 10 - Strašnice PSČ: 10000</t>
  </si>
  <si>
    <t>61385409</t>
  </si>
  <si>
    <t>SPŠ elektrotechnická V Úžlabině 320 Praha 10 PSČ: 10000</t>
  </si>
  <si>
    <t>61385476</t>
  </si>
  <si>
    <t>Gymnázium Nad Štolou 1 Praha 7 PSČ: 17000</t>
  </si>
  <si>
    <t>61385701</t>
  </si>
  <si>
    <t>Gymnázium Christ. Dopplera Zborovská 45 Praha 5 - Smíchov PSČ: 15000</t>
  </si>
  <si>
    <t>61386022</t>
  </si>
  <si>
    <t>Gymnázium Arabská 14 Praha 6 PSČ: 16000</t>
  </si>
  <si>
    <t>61388017</t>
  </si>
  <si>
    <t>Obchodní akademie U Vinohradského hřbitova 3 Praha 3 PSČ: 13000</t>
  </si>
  <si>
    <t>61388068</t>
  </si>
  <si>
    <t>VOŠPgS, SOŠPg a Gymnázium Evropská 33 Praha 6 PSČ: 16623</t>
  </si>
  <si>
    <t>61388106</t>
  </si>
  <si>
    <t>Gymnázium Botičská 1 Praha 2 PSČ: 12801</t>
  </si>
  <si>
    <t>61388246</t>
  </si>
  <si>
    <t>Gymnázium Jana Keplera Parléřova 2 Praha 6 PSČ: 16900</t>
  </si>
  <si>
    <t>63672197</t>
  </si>
  <si>
    <t>Gymnázium ALTIS s.r.o. Dopplerova 351 Praha 10 - Petrovice PSČ: 10900</t>
  </si>
  <si>
    <t>63831562</t>
  </si>
  <si>
    <t>Gymnázium Špitálská  2 Praha 9 PSČ: 19000</t>
  </si>
  <si>
    <t>70837899</t>
  </si>
  <si>
    <t>VOŠ a SPŠ dopravní Masná 18 Praha 1 PSČ: 11000</t>
  </si>
  <si>
    <t>70837902</t>
  </si>
  <si>
    <t>Masarykova střední škola chemická Křemencova 12 Praha 1 PSČ: 11628</t>
  </si>
  <si>
    <t>70837911</t>
  </si>
  <si>
    <t>Pražská konzervatoř Na Rejdišti 1 Praha 1 PSČ: 11000</t>
  </si>
  <si>
    <t>70872767</t>
  </si>
  <si>
    <t>Gymnázium Jana Nerudy Hellichova 3 Praha 1 - Malá Strana PSČ: 11800</t>
  </si>
  <si>
    <t>Celkem</t>
  </si>
  <si>
    <t>00177032</t>
  </si>
  <si>
    <t>SOŠ stavební a SOU stavební Pražská 112 Kolín II. PSČ: 28002</t>
  </si>
  <si>
    <t>00663565</t>
  </si>
  <si>
    <t>SŠ oděvního a grafického designu Stržiště 475 Lysá nad Labem PSČ: 28922</t>
  </si>
  <si>
    <t>16977246</t>
  </si>
  <si>
    <t>SOŠ a SOU Dubská Kladno PSČ: 27203</t>
  </si>
  <si>
    <t>16980123</t>
  </si>
  <si>
    <t>Střední průmyslová škola Gen. Kholla 2501/II Rakovník PSČ: 26901</t>
  </si>
  <si>
    <t>43755054</t>
  </si>
  <si>
    <t>Gymnázium J.A.Komenského 414 Čelákovice PSČ: 25088</t>
  </si>
  <si>
    <t>47019671</t>
  </si>
  <si>
    <t>Gymnázium Zikmunda Wintra nám. J. Žižky 186 Rakovník PSČ: 26919</t>
  </si>
  <si>
    <t>47019697</t>
  </si>
  <si>
    <t>Gymnázium J. A. Komenského Komenského nám. 209 Nové Strašecí PSČ: 27180</t>
  </si>
  <si>
    <t>47019719</t>
  </si>
  <si>
    <t>Masarykova obchodní akademie Pražská 1222 Rakovník PSČ: 26920</t>
  </si>
  <si>
    <t>47558407</t>
  </si>
  <si>
    <t>Gymnázium J. Barranda Talichova 824 Beroun 2 PSČ: 26601</t>
  </si>
  <si>
    <t>48665819</t>
  </si>
  <si>
    <t>Gymnázium Žižkova 162 Kolín III PSČ: 28031</t>
  </si>
  <si>
    <t>48665967</t>
  </si>
  <si>
    <t>Gymnázium Vítězná 616 Český Brod PSČ: 28227</t>
  </si>
  <si>
    <t>48683868</t>
  </si>
  <si>
    <t>Gymnázium Dr. Josefa Pekaře Palackého 211 Mladá Boleslav PSČ: 29380</t>
  </si>
  <si>
    <t>49518917</t>
  </si>
  <si>
    <t>Gymnázium Jana Palacha Pod Vrchem 3421 Mělník PSČ: 27682</t>
  </si>
  <si>
    <t>49518925</t>
  </si>
  <si>
    <t>Dvořákovo gymnázium a SOŠ ekonomická Dvořákovo náměstí 800 Kralupy nad Vltavou PSČ: 27853</t>
  </si>
  <si>
    <t>61100226</t>
  </si>
  <si>
    <t>Gymnázium Legionářů 402 Příbram VII PSČ: 26102</t>
  </si>
  <si>
    <t>61100242</t>
  </si>
  <si>
    <t>Gymnázium a SOŠ ekonomická Nádražní 90 Sedlčany PSČ: 26480</t>
  </si>
  <si>
    <t>61100331</t>
  </si>
  <si>
    <t>Gymnázium Karla Čapka Školní 1530 Dobříš PSČ: 26380</t>
  </si>
  <si>
    <t>61100404</t>
  </si>
  <si>
    <t>Gymnázium pod Svatou Horou Balbínova 328 Příbram II PSČ: 26181</t>
  </si>
  <si>
    <t>61100412</t>
  </si>
  <si>
    <t>Obchodní akademie a Vyšší odborná škola Na Příkopech 104 Příbram I PSČ: 26101</t>
  </si>
  <si>
    <t>61388572</t>
  </si>
  <si>
    <t>Gymnázium Komenského náměstí 1 Říčany PSČ: 25101</t>
  </si>
  <si>
    <t>61388939</t>
  </si>
  <si>
    <t>Gymnázium J.S.Machara Královická 668 Brandýs n.L.-St.Boleslav PSČ: 25050</t>
  </si>
  <si>
    <t>61632210</t>
  </si>
  <si>
    <t>Gymnázium Komenského 779 Nymburk PSČ: 28840</t>
  </si>
  <si>
    <t>61664537</t>
  </si>
  <si>
    <t>Obchodní akademie V Sadě 1565 Vlašim PSČ: 25801</t>
  </si>
  <si>
    <t>61664545</t>
  </si>
  <si>
    <t>Gymnázium Tylova 271 Vlašim PSČ: 25801</t>
  </si>
  <si>
    <t>61664651</t>
  </si>
  <si>
    <t>VOŠ a Střední zemědělská škola Mendelova 131 Benešov PSČ: 25601</t>
  </si>
  <si>
    <t>61664707</t>
  </si>
  <si>
    <t>Gymnázium Husova 470 Benešov PSČ: 25601</t>
  </si>
  <si>
    <t>61894354</t>
  </si>
  <si>
    <t>Obchodní akademie Dr. Edvarda Beneše Smetanovo nám. 1200 Slaný PSČ: 27401</t>
  </si>
  <si>
    <t>61894371</t>
  </si>
  <si>
    <t>SPŠ stavební a OA Cyrila Boudy 2954 Kladno PSČ: 27201</t>
  </si>
  <si>
    <t>61894427</t>
  </si>
  <si>
    <t>Gymnázium V.B.Třebízského Smetanovo nám. 1310 Slaný PSČ: 27401</t>
  </si>
  <si>
    <t>61894435</t>
  </si>
  <si>
    <t>Gymnázium nám.Edvarda Beneše 1573 Kladno PSČ: 27201</t>
  </si>
  <si>
    <t>61894737</t>
  </si>
  <si>
    <t>Sportovní gymnázium Plzeňská 3103 Kladno PSČ: 27201</t>
  </si>
  <si>
    <t>61924008</t>
  </si>
  <si>
    <t>VOŠ, SPŠ a OA Přemysla Otakara II. 938 Čáslav PSČ: 28614</t>
  </si>
  <si>
    <t>61924032</t>
  </si>
  <si>
    <t>Gymnázium Jiřího Ortena Jaselská 932 Kutná Hora PSČ: 28480</t>
  </si>
  <si>
    <t>61924041</t>
  </si>
  <si>
    <t>Gymnázium a SOŠ pedagogická Masarykova 248 Čáslav PSČ: 28626</t>
  </si>
  <si>
    <t>62444042</t>
  </si>
  <si>
    <t>Gymnázium Jiřího z Poděbrad Studentská 166 Poděbrady PSČ: 29001</t>
  </si>
  <si>
    <t>62486012</t>
  </si>
  <si>
    <t>Gymnázium Palackého 191 Mladá Boleslav PSČ: 29301</t>
  </si>
  <si>
    <t>62994638</t>
  </si>
  <si>
    <t>EKO Gymnázium a SOŠ Multimediál. studií Jiřího náměstí 1 Poděbrady PSČ: 29001</t>
  </si>
  <si>
    <t>68422709</t>
  </si>
  <si>
    <t>Obchodní akademie Neveklov Školní 303 Neveklov PSČ: 25756</t>
  </si>
  <si>
    <t>00072982</t>
  </si>
  <si>
    <t>Gymnázium a SOŠ ekonomická Pivovarská 69 Vimperk PSČ: 38501</t>
  </si>
  <si>
    <t>00476919</t>
  </si>
  <si>
    <t>Střední škola spojů a informatiky Bydlinského 2474 Tábor PSČ: 39011</t>
  </si>
  <si>
    <t>00582158</t>
  </si>
  <si>
    <t>VOŠ, SPŠ automobilní a technická Skuherského 3 České Budějovice PSČ: 37004</t>
  </si>
  <si>
    <t>00583839</t>
  </si>
  <si>
    <t>Gymnázium Chvalšinská 112 Český Krumlov PSČ: 38101</t>
  </si>
  <si>
    <t>12907731</t>
  </si>
  <si>
    <t>VOŠ, SŠ, Centrum odborné přípravy Budějovická 421 Sezimovo Ústí PSČ: 39102</t>
  </si>
  <si>
    <t>60061812</t>
  </si>
  <si>
    <t>Gymnázium Pierra de Coubertina Nám. Frant. Křižíka 860 Tábor PSČ: 39030</t>
  </si>
  <si>
    <t>60061855</t>
  </si>
  <si>
    <t>SOŠ ekologická a potravinářská Blatské sídliště 600/I Veselí nad Lužnicí I PSČ: 39181</t>
  </si>
  <si>
    <t>60061863</t>
  </si>
  <si>
    <t>SPŠ strojní a stavební Komenského 1670 Tábor PSČ: 39041</t>
  </si>
  <si>
    <t>60064765</t>
  </si>
  <si>
    <t>Gymnázium Dr. Edvarda Beneše 449/II Soběslav PSČ: 39211</t>
  </si>
  <si>
    <t>60075775</t>
  </si>
  <si>
    <t>Gymnázium Česká a Olympijských nadějí Česká 64 České Budějovice PSČ: 37021</t>
  </si>
  <si>
    <t>60075911</t>
  </si>
  <si>
    <t>SOŠ veter.,mech.a zahr. a JŠ s práv. SJZ Rudolfovská 92 České Budějovice PSČ: 37216</t>
  </si>
  <si>
    <t>60076046</t>
  </si>
  <si>
    <t>Obchodní akademie Husova 1 České Budějovice PSČ: 37021</t>
  </si>
  <si>
    <t>60076101</t>
  </si>
  <si>
    <t>Gymnázium Jírovcova 8 České Budějovice PSČ: 37161</t>
  </si>
  <si>
    <t>60076135</t>
  </si>
  <si>
    <t>Gymnázium J. V. Jirsíka Fráni Šrámka 23 České Budějovice PSČ: 37146</t>
  </si>
  <si>
    <t>60096136</t>
  </si>
  <si>
    <t>Gymnázium Zlatá stezka 137 Prachatice PSČ: 38301</t>
  </si>
  <si>
    <t>60650443</t>
  </si>
  <si>
    <t>Gymnázium Máchova 174 Strakonice PSČ: 38648</t>
  </si>
  <si>
    <t>60650478</t>
  </si>
  <si>
    <t>Střední škola a Jazyk.škola s právem SJZ Lidická 135 Volyně PSČ: 38701</t>
  </si>
  <si>
    <t>60650818</t>
  </si>
  <si>
    <t>Gymnázium Bavorovská 1046 Vodňany PSČ: 38901</t>
  </si>
  <si>
    <t>60816929</t>
  </si>
  <si>
    <t>Gymnázium Boženy Němcové 213 Dačice PSČ: 38011</t>
  </si>
  <si>
    <t>60816945</t>
  </si>
  <si>
    <t>Gymnázium Na Sadech 308 Třeboň PSČ: 37926</t>
  </si>
  <si>
    <t>60869020</t>
  </si>
  <si>
    <t>Gymnázium Komenského 89 Písek PSČ: 39701</t>
  </si>
  <si>
    <t>60869038</t>
  </si>
  <si>
    <t>Střední průmyslová škola a VOŠ Karla Čapka 402 Písek PSČ: 39711</t>
  </si>
  <si>
    <t>60869046</t>
  </si>
  <si>
    <t>Gymnázium Masarykova 183 Milevsko PSČ: 39901</t>
  </si>
  <si>
    <t>62534408</t>
  </si>
  <si>
    <t>Gymnázium Školní 995 Trhové Sviny PSČ: 37401</t>
  </si>
  <si>
    <t>63908352</t>
  </si>
  <si>
    <t>Česko-anglické gymnázium s.r.o. Třebízského 1010 České Budějovice PSČ: 37006</t>
  </si>
  <si>
    <t>00497061</t>
  </si>
  <si>
    <t>Střední odborné učiliště stavební Borská 55 Plzeň PSČ: 30100</t>
  </si>
  <si>
    <t>00518557</t>
  </si>
  <si>
    <t>Hotelová škola U Borského parku 3 Plzeň PSČ: 30100</t>
  </si>
  <si>
    <t>00520152</t>
  </si>
  <si>
    <t>SOŠ obchodu, užitého umění a designu Nerudova 33 Plzeň PSČ: 30100</t>
  </si>
  <si>
    <t>00574406</t>
  </si>
  <si>
    <t>SŠ informatiky a finančních služeb Klatovská 200 G Plzeň PSČ: 30100</t>
  </si>
  <si>
    <t>25209957</t>
  </si>
  <si>
    <t>Gymnázium Františka Křižíka a ZŠ, s.r.o. Sokolovská 54 Plzeň PSČ: 32300</t>
  </si>
  <si>
    <t>48342912</t>
  </si>
  <si>
    <t>Gymnázium J.Š.Baara Pivovarská 323 Domažlice PSČ: 34401</t>
  </si>
  <si>
    <t>48380296</t>
  </si>
  <si>
    <t>Gymnázium a SOŠ Mládežníků 1115 Rokycany PSČ: 33701</t>
  </si>
  <si>
    <t>49774301</t>
  </si>
  <si>
    <t>VOŠ a SPŠ elektrotechnická Koterovská 85 Plzeň PSČ: 32600</t>
  </si>
  <si>
    <t>49778064</t>
  </si>
  <si>
    <t>Střední průmyslová škola stavební Chodské nám. 2 Plzeň PSČ: 30100</t>
  </si>
  <si>
    <t>49778099</t>
  </si>
  <si>
    <t>Masarykovo gymnázium Petákova 2 Plzeň PSČ: 30100</t>
  </si>
  <si>
    <t>49778102</t>
  </si>
  <si>
    <t>Gymnázium Luďka Pika Opavská 21 Plzeň PSČ: 31217</t>
  </si>
  <si>
    <t>49778145</t>
  </si>
  <si>
    <t>Gymnázium Mikulášské nám. 23 Plzeň PSČ: 32600</t>
  </si>
  <si>
    <t>61750972</t>
  </si>
  <si>
    <t>Gymnázium Jaroslava Vrchlického Národních mučedníků 347 Klatovy PSČ: 33901</t>
  </si>
  <si>
    <t>61781444</t>
  </si>
  <si>
    <t>Gymnázium Fr. Procházky 324 Sušice PSČ: 34201</t>
  </si>
  <si>
    <t>61781771</t>
  </si>
  <si>
    <t>VOŠ,OA,Střed.zdrav.škola a JŠ s práv.SJZ Plánická 196 Klatovy PSČ: 33901</t>
  </si>
  <si>
    <t>69457425</t>
  </si>
  <si>
    <t>SPŠ strojnická a SOŠ prof. Švejcara Klatovská 109 Plzeň PSČ: 30100</t>
  </si>
  <si>
    <t>70838534</t>
  </si>
  <si>
    <t>Gymnázium a Střední odborná škola, Plasy Školní 280 Plasy PSČ: 33101</t>
  </si>
  <si>
    <t>70842566</t>
  </si>
  <si>
    <t>Gymnázium Pionýrská 1370 Tachov PSČ: 34701</t>
  </si>
  <si>
    <t>00077135</t>
  </si>
  <si>
    <t>SPŠ keramická a sklářská Karlovy Vary nám. 17. listopadu 12 Karlovy Vary PSČ: 36005</t>
  </si>
  <si>
    <t>00077461</t>
  </si>
  <si>
    <t>Integrovaná střední škola Cheb Obrněné brigády 6 Cheb PSČ: 35011</t>
  </si>
  <si>
    <t>00574384</t>
  </si>
  <si>
    <t>Střední odborná škola logistická a SOU Hlavní 114 Dalovice PSČ: 36263</t>
  </si>
  <si>
    <t>25249355</t>
  </si>
  <si>
    <t>Svob.cheb.škola, ZŠ a gymnázium s.r.o. Jánské náměstí 15 Cheb PSČ: 35001</t>
  </si>
  <si>
    <t>47723386</t>
  </si>
  <si>
    <t>Gymnázium Cheb Nerudova 7 Cheb PSČ: 35002</t>
  </si>
  <si>
    <t>47723394</t>
  </si>
  <si>
    <t>Gymnázium a obchodní akademie Mar. Lázně Ruská 355 Mariánské Lázně PSČ: 35369</t>
  </si>
  <si>
    <t>47723416</t>
  </si>
  <si>
    <t>Gymnázium a střední odborná škola Aš Hlavní 106 Aš PSČ: 35201</t>
  </si>
  <si>
    <t>49753771</t>
  </si>
  <si>
    <t>Gymnázium Studentská 1205 Ostrov PSČ: 36301</t>
  </si>
  <si>
    <t>49767194</t>
  </si>
  <si>
    <t>Gymnázium Sokolov a Krajské vzděl.centr. Husitská 2053 Sokolov PSČ: 35601</t>
  </si>
  <si>
    <t>49767208</t>
  </si>
  <si>
    <t>Gymnázium a obchodní akademie Chodov Smetanova 738 Chodov PSČ: 35735</t>
  </si>
  <si>
    <t>70845417</t>
  </si>
  <si>
    <t>1.české gymnázium v Karlových Varech Národní 25 Karlovy Vary - Drahovice PSČ: 36020</t>
  </si>
  <si>
    <t>70845425</t>
  </si>
  <si>
    <t>Střední průmyslová škola Ostrov Klínovecká 1197 Ostrov PSČ: 36301</t>
  </si>
  <si>
    <t>00082571</t>
  </si>
  <si>
    <t>SOŠ technická a zahradnická Osvoboditelů 2 Lovosice PSČ: 41034</t>
  </si>
  <si>
    <t>00832375</t>
  </si>
  <si>
    <t>SOŠ pro ochr. a obn. ŽP-Schola Humanitas Ukrajinská 379 Litvínov PSČ: 43601</t>
  </si>
  <si>
    <t>18380824</t>
  </si>
  <si>
    <t>Gymnázium a Střední odborná škola Kpt. Jaroše 862 Podbořany PSČ: 44128</t>
  </si>
  <si>
    <t>41324641</t>
  </si>
  <si>
    <t>SOŠ energetická a stavební, OA a SZdŠ Na Průhoně 4800 Chomutov PSČ: 43011</t>
  </si>
  <si>
    <t>44555423</t>
  </si>
  <si>
    <t>Gymnázium, příspěvková organizace Jateční 22 Ústí nad Labem PSČ: 40001</t>
  </si>
  <si>
    <t>44555512</t>
  </si>
  <si>
    <t>Gymnázium a SOŠ dr. Václava Šmejkala Stavbařů 5 Ústí nad Labem PSČ: 40011</t>
  </si>
  <si>
    <t>44556969</t>
  </si>
  <si>
    <t>OA a jazyková škola s právem SJZ Pařížská 15 Ústí nad Labem PSČ: 40001</t>
  </si>
  <si>
    <t>46773673</t>
  </si>
  <si>
    <t>Gymnázium Josefa Jungmanna Svojsíkova 1 Litoměřice PSČ: 41265</t>
  </si>
  <si>
    <t>46773720</t>
  </si>
  <si>
    <t>Gymnázium Sady pionýrů 600 Lovosice PSČ: 41002</t>
  </si>
  <si>
    <t>46773754</t>
  </si>
  <si>
    <t>Gymnázium Havlíčkova 175 Roudnice nad Labem PSČ: 41311</t>
  </si>
  <si>
    <t>47274603</t>
  </si>
  <si>
    <t>Gymnázium Komenského 10 Rumburk PSČ: 40815</t>
  </si>
  <si>
    <t>47274611</t>
  </si>
  <si>
    <t>Evropská OA, příspěvková organizace Komenského náměstí 2 Děčín I PSČ: 40681</t>
  </si>
  <si>
    <t>47274620</t>
  </si>
  <si>
    <t>Gymnázium Děčín, příspěvková organizace Komenského náměstí 4 Děčín I PSČ: 40502</t>
  </si>
  <si>
    <t>47274689</t>
  </si>
  <si>
    <t>VOŠ a SPŠ strojní, stavební a dopravní Čs. armády 10 Děčín I PSČ: 40502</t>
  </si>
  <si>
    <t>47796006</t>
  </si>
  <si>
    <t>SPŠ a VOŠ Školní 1060 Chomutov PSČ: 43001</t>
  </si>
  <si>
    <t>49872559</t>
  </si>
  <si>
    <t>Podkrušnohorské gymnázium Čs. armády 1530 Most PSČ: 43446</t>
  </si>
  <si>
    <t>61342637</t>
  </si>
  <si>
    <t>SPŠ a OA, příspěvková organizace Komenského 562 Kadaň PSČ: 43201</t>
  </si>
  <si>
    <t>61342645</t>
  </si>
  <si>
    <t>Gymnázium, příspěvková organizace Mostecká 3000 Chomutov PSČ: 43011</t>
  </si>
  <si>
    <t>61342751</t>
  </si>
  <si>
    <t>Gymnázium 5. května 620 Kadaň PSČ: 43201</t>
  </si>
  <si>
    <t>61357235</t>
  </si>
  <si>
    <t>Gymn.V.Hlavatého, příspěvková organizace Poděbradova 661 Louny PSČ: 44062</t>
  </si>
  <si>
    <t>61357278</t>
  </si>
  <si>
    <t>Gymnázium, příspěvková organizace Studentská 1075 Žatec PSČ: 43801</t>
  </si>
  <si>
    <t>61515451</t>
  </si>
  <si>
    <t>Gymnázium, příspěvková organizace Čs. dobrovolců 11 Teplice PSČ: 41501</t>
  </si>
  <si>
    <t>61515477</t>
  </si>
  <si>
    <t>Gymnázium a Střední průmyslová škola Kubicových 2 Duchcov PSČ: 41901</t>
  </si>
  <si>
    <t>62208870</t>
  </si>
  <si>
    <t>Gymnázium T. G. Masaryka Studentská 640 Litvínov PSČ: 43667</t>
  </si>
  <si>
    <t>00856037</t>
  </si>
  <si>
    <t>Gymnázium a SOŠ, příspěvková organizace Tkalcovská 460 Jilemnice PSČ: 51401</t>
  </si>
  <si>
    <t>00856070</t>
  </si>
  <si>
    <t>Gymn.I.Olbrachta, příspěvková organizace Nad Špejcharem 574 Semily PSČ: 51301</t>
  </si>
  <si>
    <t>46708812</t>
  </si>
  <si>
    <t>Podještědské gymnázium,s.r.o. Sokolovská 328 Liberec 14 PSČ: 46014</t>
  </si>
  <si>
    <t>46747966</t>
  </si>
  <si>
    <t>OA a Jazyk.škola, příspěvková organizace Šamánkova 500/8 Liberec PSČ: 46001</t>
  </si>
  <si>
    <t>46747991</t>
  </si>
  <si>
    <t>SPŠ SE a VOŠ, příspěvková organizace Masarykova 3 Liberec 1 PSČ: 46084</t>
  </si>
  <si>
    <t>46748016</t>
  </si>
  <si>
    <t>Gymn.F.X.Šaldy, příspěvková organizace Partyzánská 530 Liberec 11 PSČ: 46001</t>
  </si>
  <si>
    <t>46748075</t>
  </si>
  <si>
    <t>G a SOŠ pedag.,příspěvková organizace Jeronýmova 425/27 Liberec PSČ: 46007</t>
  </si>
  <si>
    <t>60252537</t>
  </si>
  <si>
    <t>Gymnázium, příspěvková organizace Dr. Randy  4096/13 Jablonec nad Nisou PSČ: 46601</t>
  </si>
  <si>
    <t>60252570</t>
  </si>
  <si>
    <t>Gymnázium, příspěvková organizace Školní 305 Tanvald PSČ: 46841</t>
  </si>
  <si>
    <t>60252758</t>
  </si>
  <si>
    <t>Gymnázium, příspěvková organizace U Balvanu 16 Jablonec nad Nisou PSČ: 46634</t>
  </si>
  <si>
    <t>60252766</t>
  </si>
  <si>
    <t>SUPŠ sklářská, příspěvková organizace Smetanovo zátiší 470 Železný Brod PSČ: 46822</t>
  </si>
  <si>
    <t>62237004</t>
  </si>
  <si>
    <t>Gymnázium, příspěvková organizace Žitavská 2969 Česká Lípa PSČ: 47001</t>
  </si>
  <si>
    <t>00087815</t>
  </si>
  <si>
    <t>Střední škola řemeslná Studničkova 260 Jaroměř PSČ: 55101</t>
  </si>
  <si>
    <t>00175790</t>
  </si>
  <si>
    <t>SOŠ a SOU Vocelova 1338 Hradec Králové PSČ: 50002</t>
  </si>
  <si>
    <t>00581101</t>
  </si>
  <si>
    <t>VOŠ zdravotnická a Střední zdrav. škola Komenského 234 Hradec Králové PSČ: 50003</t>
  </si>
  <si>
    <t>14450453</t>
  </si>
  <si>
    <t>SPŠ, SOŠ a SOU Školní 1377 Nové Město nad Metují PSČ: 54901</t>
  </si>
  <si>
    <t>25261991</t>
  </si>
  <si>
    <t>Střední škola a vyšší škola aplikované kybernetiky s.r.o. Hradecká 1151 Hradec Králové PSČ: 50003</t>
  </si>
  <si>
    <t>25262297</t>
  </si>
  <si>
    <t>První soukr.jazyk.gymnázium Hradec Král. Brandlova 875 Hradec Králové PSČ: 50003</t>
  </si>
  <si>
    <t>48623679</t>
  </si>
  <si>
    <t>Gymnázium Hradební 218 Broumov PSČ: 55001</t>
  </si>
  <si>
    <t>48623687</t>
  </si>
  <si>
    <t>Jiráskovo gymnázium Řezníčkova 451 Náchod PSČ: 54744</t>
  </si>
  <si>
    <t>48623695</t>
  </si>
  <si>
    <t>Gymnázium a SOŠ Lužická 423 Jaroměř PSČ: 55123</t>
  </si>
  <si>
    <t>60116781</t>
  </si>
  <si>
    <t>Lepařovo gymnázium Jiráskova 30 Jičín PSČ: 50601</t>
  </si>
  <si>
    <t>60116820</t>
  </si>
  <si>
    <t>Vyšší odborná škola a SPŠ Pod Koželuhy 100 Jičín PSČ: 50641</t>
  </si>
  <si>
    <t>60116935</t>
  </si>
  <si>
    <t>Masarykova obchodní akademie 17. listopadu 220 Jičín PSČ: 50611</t>
  </si>
  <si>
    <t>60153237</t>
  </si>
  <si>
    <t>Gymnázium Jiráskovo náměstí 325 Trutnov PSČ: 54101</t>
  </si>
  <si>
    <t>60153334</t>
  </si>
  <si>
    <t>Obchodní akademie Malé náměstí 158 Trutnov PSČ: 54101</t>
  </si>
  <si>
    <t>60153393</t>
  </si>
  <si>
    <t>Gymnázium nám. Odboje 304 Dvůr Králové nad Labem PSČ: 54401</t>
  </si>
  <si>
    <t>60884703</t>
  </si>
  <si>
    <t>Gymnázium Fr. M. Pelcla Hrdinů odboje 36 Rychnov nad Kněžnou PSČ: 51611</t>
  </si>
  <si>
    <t>60884762</t>
  </si>
  <si>
    <t>Gymnázium Pulická 779 Dobruška PSČ: 51801</t>
  </si>
  <si>
    <t>62690035</t>
  </si>
  <si>
    <t>SPŠ stavební Pospíšilova tř. 787 Hradec Králové PSČ: 50003</t>
  </si>
  <si>
    <t>62690043</t>
  </si>
  <si>
    <t>Gymnázium Boženy Němcové Pospíšilova tř. 324 Hradec Králové PSČ: 50003</t>
  </si>
  <si>
    <t>62690060</t>
  </si>
  <si>
    <t>Gymnázium J. K. Tyla Tylovo nábř. 682 Hradec Králové PSČ: 50002</t>
  </si>
  <si>
    <t>62690159</t>
  </si>
  <si>
    <t>VOŠ  a SOŠ Jana Maláta 1869 Nový Bydžov PSČ: 50401</t>
  </si>
  <si>
    <t>62690221</t>
  </si>
  <si>
    <t>Gymnázium Komenského 77 Nový Bydžov PSČ: 50401</t>
  </si>
  <si>
    <t>62690272</t>
  </si>
  <si>
    <t>OA, SOŠ a JŠ s pr. st. jaz. zk. V Lipkách 692 Hradec Králové PSČ: 50002</t>
  </si>
  <si>
    <t>62690281</t>
  </si>
  <si>
    <t>Střední odborná škola veterinární Pražská 68 Hradec Králové PSČ: 50101</t>
  </si>
  <si>
    <t>69174415</t>
  </si>
  <si>
    <t>Střední průmyslová škola Školní 101 Trutnov PSČ: 54101</t>
  </si>
  <si>
    <t>00401081</t>
  </si>
  <si>
    <t>Gymnázium T. G. Masaryka 106 Ústí nad Orlicí PSČ: 56201</t>
  </si>
  <si>
    <t>00529842</t>
  </si>
  <si>
    <t>Střední škola automobilní Dukelská 313 Ústí nad Orlicí PSČ: 56201</t>
  </si>
  <si>
    <t>13582259</t>
  </si>
  <si>
    <t>SOŠ a SOU obchodu a služeb Čáslavská 205 Chrudim PSČ: 53701</t>
  </si>
  <si>
    <t>15034496</t>
  </si>
  <si>
    <t>Integrovaná střední škola Brněnská 1405 Moravská Třebová PSČ: 57101</t>
  </si>
  <si>
    <t>15050670</t>
  </si>
  <si>
    <t>Střední odborné učiliště plynárenské Poděbradská 93 Pardubice PSČ: 53009</t>
  </si>
  <si>
    <t>25265741</t>
  </si>
  <si>
    <t>SOŠ cestovního ruchu, s.r.o. U Josefa 118 Pardubice - Cihelna PSČ: 53009</t>
  </si>
  <si>
    <t>48160989</t>
  </si>
  <si>
    <t>Gymnázium Dašická 1083 Pardubice PSČ: 53003</t>
  </si>
  <si>
    <t>48161063</t>
  </si>
  <si>
    <t>Gymnázium Mozartova 449 Pardubice PSČ: 53009</t>
  </si>
  <si>
    <t>48161101</t>
  </si>
  <si>
    <t>Gymnázium Dr. Emila Holuba Na Mušce 1110 Holice PSČ: 53401</t>
  </si>
  <si>
    <t>48161179</t>
  </si>
  <si>
    <t>Střední průmyslová škola chemická Poděbradská 94 Pardubice - Polabiny PSČ: 53009</t>
  </si>
  <si>
    <t>48161217</t>
  </si>
  <si>
    <t>SPŠ elektrotechnická a VOŠ Karla IV. 13 Pardubice PSČ: 53169</t>
  </si>
  <si>
    <t>49314645</t>
  </si>
  <si>
    <t>Gymnázium Vysoké Mýto nám. Vaňorného 163 Vysoké Mýto PSČ: 56601</t>
  </si>
  <si>
    <t>49314653</t>
  </si>
  <si>
    <t>Gymnázium nám. Jana Marka Marků 113 Lanškroun PSČ: 56312</t>
  </si>
  <si>
    <t>49314661</t>
  </si>
  <si>
    <t>Obchodní akademie a SOŠ cest. ruchu T. G. Masaryka 1000 Choceň PSČ: 56536</t>
  </si>
  <si>
    <t>49314670</t>
  </si>
  <si>
    <t>Gymnázium Tyršovo náměstí 970 Česká Třebová PSČ: 56002</t>
  </si>
  <si>
    <t>49314891</t>
  </si>
  <si>
    <t>Gymnázium Nádražní 48 Žamberk PSČ: 56401</t>
  </si>
  <si>
    <t>60103329</t>
  </si>
  <si>
    <t>Gymnázium K. V. Raise Adámkova třída 55 Hlinsko PSČ: 53901</t>
  </si>
  <si>
    <t>60103337</t>
  </si>
  <si>
    <t>Gymnázium Josefa Ressela Olbrachtova 291 Chrudim PSČ: 53701</t>
  </si>
  <si>
    <t>62032011</t>
  </si>
  <si>
    <t>Gymnázium A. K. Vitáka 452 Jevíčko PSČ: 56943</t>
  </si>
  <si>
    <t>62032178</t>
  </si>
  <si>
    <t>Gymnázium nábřeží Svobody 306 Polička PSČ: 57201</t>
  </si>
  <si>
    <t>62032348</t>
  </si>
  <si>
    <t>Gymnázium Aloise Jiráska T. G. Masaryka 590 Litomyšl PSČ: 57001</t>
  </si>
  <si>
    <t>62032381</t>
  </si>
  <si>
    <t>VOŠ pedagogická a SPgŠ Komenského nám. 22 Litomyšl PSČ: 57012</t>
  </si>
  <si>
    <t>62033026</t>
  </si>
  <si>
    <t>Gymnázium a JŠ s právem SJZ Svitavy Sokolovská 1638 Svitavy PSČ: 56802</t>
  </si>
  <si>
    <t>62033077</t>
  </si>
  <si>
    <t>Obchodní akademie a VOŠ ekonomická T. G. Masaryka 47 Svitavy PSČ: 56802</t>
  </si>
  <si>
    <t>62033131</t>
  </si>
  <si>
    <t>Gymnázium Svitavská 310 Moravská Třebová PSČ: 57101</t>
  </si>
  <si>
    <t>72085428</t>
  </si>
  <si>
    <t>Střední škola zahradnická a technická T. G. Masaryka 659 Litomyšl PSČ: 57013</t>
  </si>
  <si>
    <t>00056260</t>
  </si>
  <si>
    <t>Střední škola automobilní Jihlava Školní 1a Jihlava PSČ: 58601</t>
  </si>
  <si>
    <t>00836591</t>
  </si>
  <si>
    <t>Střední škola obchodu a služeb Jihlava Karoliny Světlé 2 Jihlava PSČ: 58601</t>
  </si>
  <si>
    <t>48895393</t>
  </si>
  <si>
    <t>Gymnázium Velké Meziříčí Sokolovská 27 Velké Meziříčí PSČ: 59401</t>
  </si>
  <si>
    <t>48895407</t>
  </si>
  <si>
    <t>Gymnázium Žďár nad Sázavou Neumannova 2 Žďár nad Sázavou PSČ: 59101</t>
  </si>
  <si>
    <t>60126621</t>
  </si>
  <si>
    <t>Gymnázium Havlíčkův Brod Štáflova 2063 Havlíčkův Brod PSČ: 58001</t>
  </si>
  <si>
    <t>60126639</t>
  </si>
  <si>
    <t>Gymnázium Chotěboř Jiráskova 637 Chotěboř PSČ: 58301</t>
  </si>
  <si>
    <t>60126698</t>
  </si>
  <si>
    <t>SPŠ stavební akademika St. Bechyně Jihlavská 628 Havlíčkův Brod PSČ: 58001</t>
  </si>
  <si>
    <t>60126817</t>
  </si>
  <si>
    <t>Obchodní akademie a Hotelová škola Bratříků 851 Havlíčkův Brod PSČ: 58001</t>
  </si>
  <si>
    <t>60418427</t>
  </si>
  <si>
    <t>Gymnázium a SOŠ Tyršova 365 Moravské Budějovice PSČ: 67619</t>
  </si>
  <si>
    <t>60418435</t>
  </si>
  <si>
    <t>Gymnázium Třebíč Masarykovo nám. 9 Třebíč PSČ: 67401</t>
  </si>
  <si>
    <t>60545941</t>
  </si>
  <si>
    <t>Gymnázium O. Březiny a SOŠ Hradecká 235 Telč PSČ: 58856</t>
  </si>
  <si>
    <t>60545984</t>
  </si>
  <si>
    <t>Gymnázium Jihlava Jana Masaryka 1 Jihlava PSČ: 58601</t>
  </si>
  <si>
    <t>62540009</t>
  </si>
  <si>
    <t>Gymnázium Pelhřimov Jirsíkova 244 Pelhřimov PSČ: 39301</t>
  </si>
  <si>
    <t>62540041</t>
  </si>
  <si>
    <t>Gymnázium dr. A. Hrdličky Komenského 147 Humpolec PSČ: 39601</t>
  </si>
  <si>
    <t>66610702</t>
  </si>
  <si>
    <t>Střední průmyslová škola Třebíč Manželů Curieových 734 Třebíč PSČ: 67401</t>
  </si>
  <si>
    <t>00055301</t>
  </si>
  <si>
    <t>SOŠ a SOU Dvořákova 19 Znojmo PSČ: 66967</t>
  </si>
  <si>
    <t>00219321</t>
  </si>
  <si>
    <t>ISŠ automobilní Křižíkova 15 Brno PSČ: 61200</t>
  </si>
  <si>
    <t>00226475</t>
  </si>
  <si>
    <t>Střední škola technická a ekonomická Olomoucká 61 Brno PSČ: 62700</t>
  </si>
  <si>
    <t>00380385</t>
  </si>
  <si>
    <t>SŠ inform., poštovnictví a finančnictví Čichnova 23 Brno PSČ: 62400</t>
  </si>
  <si>
    <t>00558974</t>
  </si>
  <si>
    <t>Gymnázium Elgartova 689/3 Brno PSČ: 61400</t>
  </si>
  <si>
    <t>00558982</t>
  </si>
  <si>
    <t>Gymnázium Vídeňská 47 Brno PSČ: 63900</t>
  </si>
  <si>
    <t>00558991</t>
  </si>
  <si>
    <t>Gymnázium Křenová 36 Brno PSČ: 60200</t>
  </si>
  <si>
    <t>00559008</t>
  </si>
  <si>
    <t>Gymnázium Matyáše Lercha Žižkova 55 Brno PSČ: 61600</t>
  </si>
  <si>
    <t>00559016</t>
  </si>
  <si>
    <t>Gymnázium Slovanské náměstí 7 Brno PSČ: 61200</t>
  </si>
  <si>
    <t>00559032</t>
  </si>
  <si>
    <t>Gymnázium třída Kapitána Jaroše 14 Brno PSČ: 65870</t>
  </si>
  <si>
    <t>00559148</t>
  </si>
  <si>
    <t>Klvaňovo gymnázium a SOŠ zdr. a sociální Komenského 549 Kyjov PSČ: 69711</t>
  </si>
  <si>
    <t>00559261</t>
  </si>
  <si>
    <t>Gymnázium a Obchodní akademie Součkova 500 Bučovice PSČ: 68501</t>
  </si>
  <si>
    <t>00559270</t>
  </si>
  <si>
    <t>Gy a SOŠ zdravotnická a zemědělsko-ekon. Komenského náměstí 16 Vyškov PSČ: 68201</t>
  </si>
  <si>
    <t>00559415</t>
  </si>
  <si>
    <t>SPŠ a VOŠ technická Sokolská 1 Brno PSČ: 60200</t>
  </si>
  <si>
    <t>00637998</t>
  </si>
  <si>
    <t>Střední zdravotnická škola Jaselská 7 Brno PSČ: 60200</t>
  </si>
  <si>
    <t>00638013</t>
  </si>
  <si>
    <t>Střední škola polytechnická Jílová 36g Brno PSČ: 63900</t>
  </si>
  <si>
    <t>00837385</t>
  </si>
  <si>
    <t>Střední škola J. Skácela 890 Strážnice PSČ: 69662</t>
  </si>
  <si>
    <t>15530213</t>
  </si>
  <si>
    <t>SPŠ elektr. a infor. technologií Purkyňova 97 Brno PSČ: 61200</t>
  </si>
  <si>
    <t>25314122</t>
  </si>
  <si>
    <t>EKO GYMNÁZIUM o.p.s. Labská 27 Brno PSČ: 62500</t>
  </si>
  <si>
    <t>48455822</t>
  </si>
  <si>
    <t>Městské víceleté gymnázium Vinařská 29 Klobouky u Brna PSČ: 69172</t>
  </si>
  <si>
    <t>48513512</t>
  </si>
  <si>
    <t>Gymnázium Brno-Řečkovice Terezy Novákové 2 Brno - Řečkovice PSČ: 62100</t>
  </si>
  <si>
    <t>49438816</t>
  </si>
  <si>
    <t>Gy, SPgŠ, OA a JŠ s právem státní JZ Pontassievská 3 Znojmo PSČ: 66902</t>
  </si>
  <si>
    <t>49438867</t>
  </si>
  <si>
    <t>Gymnázium Dr. Karla Polesného Komenského náměstí 4 Znojmo PSČ: 66975</t>
  </si>
  <si>
    <t>49438875</t>
  </si>
  <si>
    <t>Gymnázium Smetanova 168 Moravský Krumlov PSČ: 67201</t>
  </si>
  <si>
    <t>49459171</t>
  </si>
  <si>
    <t>Gymnázium Tyršova 400 Židlochovice PSČ: 66701</t>
  </si>
  <si>
    <t>49459881</t>
  </si>
  <si>
    <t>Gymnázium Na Hrádku 20 Tišnov PSČ: 66601</t>
  </si>
  <si>
    <t>49459899</t>
  </si>
  <si>
    <t>Gymnázium T. G. Masaryka U Školy 39 Zastávka PSČ: 66484</t>
  </si>
  <si>
    <t>49461249</t>
  </si>
  <si>
    <t>Gymnázium a ZUŠ Riegrova 17 Šlapanice PSČ: 66451</t>
  </si>
  <si>
    <t>60555211</t>
  </si>
  <si>
    <t>Klasické a španělské gymnázium Vejrostova 2 Brno - Bystrc PSČ: 63500</t>
  </si>
  <si>
    <t>60680351</t>
  </si>
  <si>
    <t>Gymnázium a JŠ s právem st. j. zk. sady 28. října 1 Břeclav PSČ: 69021</t>
  </si>
  <si>
    <t>61742902</t>
  </si>
  <si>
    <t>Purkyňovo gymnázium Masarykova 379 Strážnice PSČ: 69662</t>
  </si>
  <si>
    <t>62073109</t>
  </si>
  <si>
    <t>Gymnázium Palackého náměstí 1 Boskovice PSČ: 68011</t>
  </si>
  <si>
    <t>62073133</t>
  </si>
  <si>
    <t>Gymnázium Blansko Seifertova 13 Blansko PSČ: 67801</t>
  </si>
  <si>
    <t>62157264</t>
  </si>
  <si>
    <t>Střední průmyslová škola chemická Vranovská 65 Brno PSČ: 61400</t>
  </si>
  <si>
    <t>63489970</t>
  </si>
  <si>
    <t>Moravské gymnázium Brno s.r.o. Veveří 30 Brno PSČ: 60200</t>
  </si>
  <si>
    <t>00577324</t>
  </si>
  <si>
    <t>VOŠ a Střední škola automobilní U Dráhy 6 Zábřeh PSČ: 78901</t>
  </si>
  <si>
    <t>00599212</t>
  </si>
  <si>
    <t>Střední zdravotnická škola Vápenice 3 Prostějov PSČ: 79601</t>
  </si>
  <si>
    <t>00600938</t>
  </si>
  <si>
    <t>SZdŠ a VOŠ zdravotnická E. Pöttinga Pöttingova 2 Olomouc PSČ: 77100</t>
  </si>
  <si>
    <t>00601721</t>
  </si>
  <si>
    <t>Obchodní akademie tř. Spojenců 11 Olomouc PSČ: 77900</t>
  </si>
  <si>
    <t>00601730</t>
  </si>
  <si>
    <t>SPŠ a SOU Školní 164 Uničov PSČ: 78391</t>
  </si>
  <si>
    <t>00601748</t>
  </si>
  <si>
    <t>SPŠ strojnická tř. 17. listopadu 49 Olomouc PSČ: 77211</t>
  </si>
  <si>
    <t>00601756</t>
  </si>
  <si>
    <t>Gymnázium Gymnazijní 257 Uničov PSČ: 78391</t>
  </si>
  <si>
    <t>00601764</t>
  </si>
  <si>
    <t>Gymnázium Horní náměstí 5 Šternberk PSČ: 78501</t>
  </si>
  <si>
    <t>00601772</t>
  </si>
  <si>
    <t>Gymnázium Jana Opletala Opletalova 189 Litovel PSČ: 78401</t>
  </si>
  <si>
    <t>00601781</t>
  </si>
  <si>
    <t>Slovanské gymnázium tř. Jiřího z Poděbrad 13 Olomouc PSČ: 77111</t>
  </si>
  <si>
    <t>00601799</t>
  </si>
  <si>
    <t>Gymnázium Tomkova 45 Olomouc - Hejčín PSČ: 77900</t>
  </si>
  <si>
    <t>00602035</t>
  </si>
  <si>
    <t>Střední škola zemědělská U Hradiska 4 Olomouc PSČ: 77900</t>
  </si>
  <si>
    <t>00842893</t>
  </si>
  <si>
    <t>Střední průmyslová škola Hranice Studentská 1384 Hranice PSČ: 75301</t>
  </si>
  <si>
    <t>00842966</t>
  </si>
  <si>
    <t>Gymnázium Jakuba Škody Komenského 29 Přerov PSČ: 75011</t>
  </si>
  <si>
    <t>00843113</t>
  </si>
  <si>
    <t>Vyšší odborná škola a Stř.průmysl.škola Gen. Krátkého 1 Šumperk PSČ: 78729</t>
  </si>
  <si>
    <t>00844012</t>
  </si>
  <si>
    <t>VOŠ a SPŠ elektrotechnická Božetěchova 3 Olomouc PSČ: 77200</t>
  </si>
  <si>
    <t>00845337</t>
  </si>
  <si>
    <t>Střední škola logistiky a chemie U Hradiska 29 Olomouc PSČ: 77900</t>
  </si>
  <si>
    <t>00848956</t>
  </si>
  <si>
    <t>Gymnázium Čajkovského 9 Olomouc PSČ: 77900</t>
  </si>
  <si>
    <t>00851213</t>
  </si>
  <si>
    <t>Střední zdravotnická škola Kladská 2 Šumperk PSČ: 78701</t>
  </si>
  <si>
    <t>25348418</t>
  </si>
  <si>
    <t>SOŠ podnikání a obchodu, spol. s r.o. Rejskova 2987/4 Prostějov PSČ: 79601</t>
  </si>
  <si>
    <t>44159960</t>
  </si>
  <si>
    <t>Reálné gymnázium a ZŠ města Prostějova Studentská 2 Prostějov PSČ: 79640</t>
  </si>
  <si>
    <t>47918594</t>
  </si>
  <si>
    <t>ZŠ a gymnázium města Konice Tyršova 609 Konice PSČ: 79852</t>
  </si>
  <si>
    <t>47922117</t>
  </si>
  <si>
    <t>Obchodní akademie Palackého 18 Prostějov PSČ: 79601</t>
  </si>
  <si>
    <t>47922206</t>
  </si>
  <si>
    <t>Gymnázium Jiřího Wolkera Kollárova 3 Prostějov PSČ: 79601</t>
  </si>
  <si>
    <t>49589679</t>
  </si>
  <si>
    <t>Obch.akademie a Jazyk.škola s právem SJZ Hlavní třída 31 Šumperk PSČ: 78701</t>
  </si>
  <si>
    <t>49589687</t>
  </si>
  <si>
    <t>Gymnázium náměstí Osvobození 20 Zábřeh PSČ: 78901</t>
  </si>
  <si>
    <t>49589792</t>
  </si>
  <si>
    <t>Gymnázium Masarykovo náměstí 8 Šumperk PSČ: 78758</t>
  </si>
  <si>
    <t>60045141</t>
  </si>
  <si>
    <t>Gymnázium Komenského 281 Jeseník PSČ: 79001</t>
  </si>
  <si>
    <t>61985759</t>
  </si>
  <si>
    <t>Gymnázium Jana Blahoslava a SPgŠ Denisova 3 Přerov PSČ: 75152</t>
  </si>
  <si>
    <t>61985996</t>
  </si>
  <si>
    <t>Obch.akademie a Jazyk.škola s právem SJZ Bartošova 24 Přerov 2 PSČ: 75011</t>
  </si>
  <si>
    <t>61986038</t>
  </si>
  <si>
    <t>Střední lesnická škola Jurikova 588 Hranice PSČ: 75301</t>
  </si>
  <si>
    <t>70259861</t>
  </si>
  <si>
    <t>Gymnázium Svatopluka Čecha 683 Kojetín PSČ: 75201</t>
  </si>
  <si>
    <t>70259909</t>
  </si>
  <si>
    <t>Gymnázium Zborovská 293 Hranice PSČ: 75311</t>
  </si>
  <si>
    <t>70259941</t>
  </si>
  <si>
    <t>SPŠ stavební Komenského sady 257 Lipník nad Bečvou PSČ: 75131</t>
  </si>
  <si>
    <t>00559105</t>
  </si>
  <si>
    <t>Gymnázium Lesní čtvrť 1364 Zlín PSČ: 76137</t>
  </si>
  <si>
    <t>00559504</t>
  </si>
  <si>
    <t>Gymnázium a Jazyková škola s právem SJZ náměstí T.G. Masaryka 2734-9 Zlín PSČ: 76001</t>
  </si>
  <si>
    <t>00566411</t>
  </si>
  <si>
    <t>Obch.akademie T.Bati a VOŠ ekonomická náměstí T.G.Masaryka 3669 Zlín PSČ: 76157</t>
  </si>
  <si>
    <t>00843351</t>
  </si>
  <si>
    <t>Masarykovo gymnázium, Střední zdravotní škola a Vyšší odborná škola zdravotnická Vsetín Tyršova 1069 Vsetín PSČ: 75501</t>
  </si>
  <si>
    <t>00843369</t>
  </si>
  <si>
    <t>Gymnázium Františka Palackého Husova 146 Valašské Meziříčí PSČ: 75737</t>
  </si>
  <si>
    <t>00843393</t>
  </si>
  <si>
    <t>Gymnázium Rožnov pod Radhoštěm Koryčanské Paseky 1725 Rožnov pod Radhoštěm PSČ: 75661</t>
  </si>
  <si>
    <t>00843407</t>
  </si>
  <si>
    <t>Střední průmyslová škola strojnická Pod Strání 1776 Vsetín PSČ: 75501</t>
  </si>
  <si>
    <t>00843474</t>
  </si>
  <si>
    <t>SŠ informatiky,elektrotechniky a řemesel Školní 1610 Rožnov pod Radhoštěm PSČ: 75661</t>
  </si>
  <si>
    <t>00843491</t>
  </si>
  <si>
    <t>Střední průmyslová škola stavební Máchova 628 Valašské Meziříčí PSČ: 75701</t>
  </si>
  <si>
    <t>00843504</t>
  </si>
  <si>
    <t>Obchodní akademie a VOŠ Masarykova 101 Valašské Meziříčí PSČ: 75701</t>
  </si>
  <si>
    <t>14450500</t>
  </si>
  <si>
    <t>SPŠ polytechnická - COP Zlín Nad Ovčírnou 2528 Zlín PSČ: 76001</t>
  </si>
  <si>
    <t>46276327</t>
  </si>
  <si>
    <t>Gymnázium Jana Pivečky a SOŠ Školní 822 Slavičín PSČ: 76321</t>
  </si>
  <si>
    <t>47935774</t>
  </si>
  <si>
    <t>Gymnázium L. Jaroše Palackého 524 Holešov PSČ: 76901</t>
  </si>
  <si>
    <t>60371684</t>
  </si>
  <si>
    <t>Gymnázium Velehradská třída 218 Uherské Hradiště PSČ: 68617</t>
  </si>
  <si>
    <t>60371749</t>
  </si>
  <si>
    <t>Střední uměleckoprůmyslová škola Všehrdova 267 Uherské Hradiště PSČ: 68653</t>
  </si>
  <si>
    <t>60371757</t>
  </si>
  <si>
    <t>Gymnázium J.A.Komenského a JŠ s pr.SJZ Komenského 169 Uherský Brod PSČ: 68831</t>
  </si>
  <si>
    <t>70843309</t>
  </si>
  <si>
    <t>Gymnázium Kroměříž Masarykovo náměstí 496 Kroměříž PSČ: 76701</t>
  </si>
  <si>
    <t>00577260</t>
  </si>
  <si>
    <t>Střední škola společného stravování Krakovská 1095 Ostrava - Hrabůvka PSČ: 70030</t>
  </si>
  <si>
    <t>00601152</t>
  </si>
  <si>
    <t>Střední zdravotnická škola Dvořákovy sady 2 Opava PSČ: 74621</t>
  </si>
  <si>
    <t>00601349</t>
  </si>
  <si>
    <t>Gymnázium Smetanův okruh 2 Krnov PSČ: 79401</t>
  </si>
  <si>
    <t>00601357</t>
  </si>
  <si>
    <t>Všeobecné a sportovní gymnázium Dukelská 1 Bruntál PSČ: 79201</t>
  </si>
  <si>
    <t>00601381</t>
  </si>
  <si>
    <t>SPŠ, OA a JŠ s PSJZ 28. října 1598 Frýdek-Místek PSČ: 73802</t>
  </si>
  <si>
    <t>00601390</t>
  </si>
  <si>
    <t>Gymnázium Komenského 713 Třinec PSČ: 73961</t>
  </si>
  <si>
    <t>00601403</t>
  </si>
  <si>
    <t>Gymnázium nám. T. G. Masaryka 1260 Frýdlant nad Ostravicí PSČ: 73911</t>
  </si>
  <si>
    <t>00601411</t>
  </si>
  <si>
    <t>Gymnázium P. Bezruče Čs. armády 517 Frýdek-Místek PSČ: 73801</t>
  </si>
  <si>
    <t>00601624</t>
  </si>
  <si>
    <t>VOŠ, SOŠ a SOU Husova 1302 Kopřivnice PSČ: 74221</t>
  </si>
  <si>
    <t>00601641</t>
  </si>
  <si>
    <t>Masarykovo gymnázium Jičínská 528 Příbor PSČ: 74258</t>
  </si>
  <si>
    <t>00601659</t>
  </si>
  <si>
    <t>Gymnázium a SPŠ elektro. a informatiky Křižíkova 1258 Frenštát pod Radhoštěm PSČ: 74401</t>
  </si>
  <si>
    <t>00601667</t>
  </si>
  <si>
    <t>Gymnázium M. Koperníka 17. listopadu 526 Bílovec PSČ: 74311</t>
  </si>
  <si>
    <t>00601675</t>
  </si>
  <si>
    <t>Gymnázium a SOŠ Palackého 50 Nový Jičín PSČ: 74111</t>
  </si>
  <si>
    <t>00602078</t>
  </si>
  <si>
    <t>Janáčkova konzervatoř a Gymnázium Českobratrská 40 Ostrava - Moravská Ostrava PSČ: 70200</t>
  </si>
  <si>
    <t>00602116</t>
  </si>
  <si>
    <t>SPŠ stavební Středoškolská 3 Ostrava - Zábřeh PSČ: 70030</t>
  </si>
  <si>
    <t>00602124</t>
  </si>
  <si>
    <t>SPŠ chem. ak. Heyrovského a Gymnázium Středoškolská 1 Ostrava - Zábřeh PSČ: 70030</t>
  </si>
  <si>
    <t>00602132</t>
  </si>
  <si>
    <t>SPŠ elektrotechniky a informatiky Kratochvílova 7 Ostrava - Moravská Ostrava PSČ: 70200</t>
  </si>
  <si>
    <t>00602159</t>
  </si>
  <si>
    <t>Gymnázium Olgy Havlové M. Majerové 1691 Ostrava - Poruba PSČ: 70800</t>
  </si>
  <si>
    <t>00842702</t>
  </si>
  <si>
    <t>Wichterlovo gymnázium Čs. exilu 669 Ostrava - Poruba PSČ: 70800</t>
  </si>
  <si>
    <t>00842737</t>
  </si>
  <si>
    <t>Gymnázium Volgogradská 6a Ostrava - Zábřeh PSČ: 70030</t>
  </si>
  <si>
    <t>00842745</t>
  </si>
  <si>
    <t>Gymnázium Fr. Hajdy 34 Ostrava - Hrabůvka PSČ: 70030</t>
  </si>
  <si>
    <t>00842761</t>
  </si>
  <si>
    <t>Matiční gymnázium Dr. Šmerala 25 Ostrava PSČ: 72804</t>
  </si>
  <si>
    <t>00846279</t>
  </si>
  <si>
    <t>Střední škola průmyslová Soukenická 21 Krnov PSČ: 79401</t>
  </si>
  <si>
    <t>13643479</t>
  </si>
  <si>
    <t>Střední odborná škola Dukelská 5 Bruntál PSČ: 79201</t>
  </si>
  <si>
    <t>13644271</t>
  </si>
  <si>
    <t>Střední škola Kapitána Jasioka 50 Havířov - Prostřední Suchá PSČ: 73564</t>
  </si>
  <si>
    <t>14451093</t>
  </si>
  <si>
    <t>Střední škola technická a dopravní Moravská 2 Ostrava - Vítkovice PSČ: 70300</t>
  </si>
  <si>
    <t>25380401</t>
  </si>
  <si>
    <t>EDUCAnet-Soukr.gymnázium Ostrava, s.r.o. Mjr. Nováka 1455 Ostrava - Hrabůvka PSČ: 70030</t>
  </si>
  <si>
    <t>46580336</t>
  </si>
  <si>
    <t>Obchodní akademie Karviná, s.r.o. Leonovova 1795 Karviná - Hranice PSČ: 73301</t>
  </si>
  <si>
    <t>47813075</t>
  </si>
  <si>
    <t>Slezské gymnázium Zámecký okruh 848 Opava PSČ: 74601</t>
  </si>
  <si>
    <t>47813091</t>
  </si>
  <si>
    <t>Gymnázium Josefa Kainara Dr. Ed. Beneše 7 Hlučín PSČ: 74811</t>
  </si>
  <si>
    <t>47813105</t>
  </si>
  <si>
    <t>ZŠ a gymnázium Komenského 145 Vítkov PSČ: 74901</t>
  </si>
  <si>
    <t>47813113</t>
  </si>
  <si>
    <t>Mendelovo gymnázium Komenského 5 Opava PSČ: 74601</t>
  </si>
  <si>
    <t>47813121</t>
  </si>
  <si>
    <t>Střední škola průmyslová a umělecká Praskova 8 Opava PSČ: 74601</t>
  </si>
  <si>
    <t>47813148</t>
  </si>
  <si>
    <t>Střední průmyslová škola stavební Mírová 3 Opava PSČ: 74666</t>
  </si>
  <si>
    <t>60337320</t>
  </si>
  <si>
    <t>Obchodní akademie Sokola Tůmy 12 Český Těšín PSČ: 73701</t>
  </si>
  <si>
    <t>61989011</t>
  </si>
  <si>
    <t>Jazykové gymnázium Pavla Tigrida G. Klimenta 493 Ostrava - Poruba PSČ: 70800</t>
  </si>
  <si>
    <t>62331558</t>
  </si>
  <si>
    <t>Gymnázium Komenského 2 Havířov - Město PSČ: 73601</t>
  </si>
  <si>
    <t>62331574</t>
  </si>
  <si>
    <t>SPŠ elektrotechnická Makarenkova 1 Havířov - Město PSČ: 73601</t>
  </si>
  <si>
    <t>62331582</t>
  </si>
  <si>
    <t>Gymnázium Studentská 11 Havířov-Podlesí PSČ: 73601</t>
  </si>
  <si>
    <t>62331639</t>
  </si>
  <si>
    <t>Gymnázium Frýdecká 689 Český Těšín PSČ: 73701</t>
  </si>
  <si>
    <t>62331795</t>
  </si>
  <si>
    <t>Gymnázium Mírová 1442 Karviná - Nové Město PSČ: 73506</t>
  </si>
  <si>
    <t>63731371</t>
  </si>
  <si>
    <t>Střed.škola automob.,mechaniz. a podnik. Opavská 49 Krnov PSČ: 79401</t>
  </si>
  <si>
    <t>00226611</t>
  </si>
  <si>
    <t>Arcibiskupské gymnázium v Kroměříži Pilařova 3 Kroměříž PSČ: 76701</t>
  </si>
  <si>
    <t>00666122</t>
  </si>
  <si>
    <t>Biskup. gymn. J.N.Neumanna a Církevní ZŠ Jirsíkova 5 České Budějovice PSČ: 37001</t>
  </si>
  <si>
    <t>40527867</t>
  </si>
  <si>
    <t>Církevní gymnázium Plzeň Mikulášské nám. 15 Plzeň PSČ: 32600</t>
  </si>
  <si>
    <t>43379486</t>
  </si>
  <si>
    <t>Biskupské gymnázium U Klafárku 3 Žďár nad Sázavou PSČ: 59101</t>
  </si>
  <si>
    <t>44053916</t>
  </si>
  <si>
    <t>Cyrilometod. gymnázium a MŠ v Prostějově Komenského 17 Prostějov PSČ: 79601</t>
  </si>
  <si>
    <t>47274751</t>
  </si>
  <si>
    <t>Gymnázium Varnsdorf Střelecká 1800 Varnsdorf PSČ: 40747</t>
  </si>
  <si>
    <t>71341072</t>
  </si>
  <si>
    <t>Biskup.gymn.B.Balbína,ZŠ a MŠ J.Pavla II Orlické nábřeží 1 Hradec Králové PSČ: 50002</t>
  </si>
  <si>
    <r>
      <t xml:space="preserve">                                                                   Církevní školy </t>
    </r>
    <r>
      <rPr>
        <sz val="12"/>
        <color indexed="8"/>
        <rFont val="Calibri"/>
        <family val="2"/>
      </rPr>
      <t xml:space="preserve">(v Kč) 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            IV.   </t>
    </r>
  </si>
  <si>
    <r>
      <t xml:space="preserve">                                                                    Pardubický kraj </t>
    </r>
    <r>
      <rPr>
        <sz val="12"/>
        <color indexed="8"/>
        <rFont val="Calibri"/>
        <family val="2"/>
      </rPr>
      <t xml:space="preserve">(v Kč)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</t>
    </r>
  </si>
  <si>
    <r>
      <t xml:space="preserve">                                                                                   Liberecký kraj </t>
    </r>
    <r>
      <rPr>
        <sz val="12"/>
        <color indexed="8"/>
        <rFont val="Calibri"/>
        <family val="2"/>
      </rPr>
      <t xml:space="preserve"> (v Kč)  </t>
    </r>
    <r>
      <rPr>
        <b/>
        <sz val="15"/>
        <color indexed="8"/>
        <rFont val="Calibri"/>
        <family val="0"/>
      </rPr>
      <t xml:space="preserve">                                                                                      </t>
    </r>
  </si>
  <si>
    <r>
      <t xml:space="preserve">                                                                          Vysočina </t>
    </r>
    <r>
      <rPr>
        <sz val="12"/>
        <color indexed="8"/>
        <rFont val="Calibri"/>
        <family val="2"/>
      </rPr>
      <t xml:space="preserve">(v Kč)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     </t>
    </r>
  </si>
  <si>
    <r>
      <t xml:space="preserve">                                                                                Jihomoravský kraj</t>
    </r>
    <r>
      <rPr>
        <sz val="12"/>
        <color indexed="8"/>
        <rFont val="Calibri"/>
        <family val="2"/>
      </rPr>
      <t xml:space="preserve"> (v Kč) 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</t>
    </r>
  </si>
  <si>
    <r>
      <t xml:space="preserve">                                                                              Zlínský kraj </t>
    </r>
    <r>
      <rPr>
        <sz val="12"/>
        <color indexed="8"/>
        <rFont val="Calibri"/>
        <family val="2"/>
      </rPr>
      <t xml:space="preserve">(v Kč) 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                           </t>
    </r>
  </si>
  <si>
    <r>
      <t xml:space="preserve">                                                                Středočeský kraj  </t>
    </r>
    <r>
      <rPr>
        <sz val="12"/>
        <color indexed="8"/>
        <rFont val="Calibri"/>
        <family val="2"/>
      </rPr>
      <t xml:space="preserve">(v Kč)  </t>
    </r>
    <r>
      <rPr>
        <b/>
        <sz val="15"/>
        <color indexed="8"/>
        <rFont val="Calibri"/>
        <family val="0"/>
      </rPr>
      <t xml:space="preserve">                                                                  </t>
    </r>
  </si>
  <si>
    <r>
      <t xml:space="preserve">                                                                                    Plzeňský kraj  </t>
    </r>
    <r>
      <rPr>
        <sz val="12"/>
        <color indexed="8"/>
        <rFont val="Calibri"/>
        <family val="2"/>
      </rPr>
      <t>(v Kč)</t>
    </r>
    <r>
      <rPr>
        <b/>
        <sz val="15"/>
        <color indexed="8"/>
        <rFont val="Calibri"/>
        <family val="0"/>
      </rPr>
      <t xml:space="preserve">                                                                    </t>
    </r>
  </si>
  <si>
    <r>
      <t xml:space="preserve">                                                                                    Karlovarský kraj </t>
    </r>
    <r>
      <rPr>
        <sz val="12"/>
        <color indexed="8"/>
        <rFont val="Calibri"/>
        <family val="2"/>
      </rPr>
      <t xml:space="preserve">(v Kč)     </t>
    </r>
    <r>
      <rPr>
        <b/>
        <sz val="15"/>
        <color indexed="8"/>
        <rFont val="Calibri"/>
        <family val="0"/>
      </rPr>
      <t xml:space="preserve">                                                                      </t>
    </r>
  </si>
  <si>
    <r>
      <t xml:space="preserve">                                                                                  Ústecký kraj  </t>
    </r>
    <r>
      <rPr>
        <sz val="12"/>
        <color indexed="8"/>
        <rFont val="Calibri"/>
        <family val="2"/>
      </rPr>
      <t xml:space="preserve">(v Kč)  </t>
    </r>
    <r>
      <rPr>
        <b/>
        <sz val="15"/>
        <color indexed="8"/>
        <rFont val="Calibri"/>
        <family val="0"/>
      </rPr>
      <t xml:space="preserve">                                                                                            </t>
    </r>
  </si>
  <si>
    <r>
      <t xml:space="preserve">Královéhradecký kraj </t>
    </r>
    <r>
      <rPr>
        <sz val="12"/>
        <color indexed="8"/>
        <rFont val="Calibri"/>
        <family val="2"/>
      </rPr>
      <t xml:space="preserve">(v Kč) </t>
    </r>
  </si>
  <si>
    <r>
      <t xml:space="preserve">Praha </t>
    </r>
    <r>
      <rPr>
        <sz val="12"/>
        <color indexed="8"/>
        <rFont val="Calibri"/>
        <family val="2"/>
      </rPr>
      <t>(v Kč)</t>
    </r>
  </si>
  <si>
    <r>
      <t xml:space="preserve">                                                                     Jihočeský kraj </t>
    </r>
    <r>
      <rPr>
        <sz val="12"/>
        <color indexed="8"/>
        <rFont val="Calibri"/>
        <family val="2"/>
      </rPr>
      <t xml:space="preserve"> (v Kč)   </t>
    </r>
    <r>
      <rPr>
        <b/>
        <sz val="15"/>
        <color indexed="8"/>
        <rFont val="Calibri"/>
        <family val="0"/>
      </rPr>
      <t xml:space="preserve">                                                                  </t>
    </r>
  </si>
  <si>
    <t>žádosti podané</t>
  </si>
  <si>
    <t>Plzeňský</t>
  </si>
  <si>
    <t>1 182863</t>
  </si>
  <si>
    <t>Vysočina</t>
  </si>
  <si>
    <t>1 030 953</t>
  </si>
  <si>
    <t>Praha</t>
  </si>
  <si>
    <t>1 714 037</t>
  </si>
  <si>
    <t>Středočeský</t>
  </si>
  <si>
    <t>1 245750</t>
  </si>
  <si>
    <t>Karlovarský</t>
  </si>
  <si>
    <t>1 053 234</t>
  </si>
  <si>
    <t>Královéhradecký</t>
  </si>
  <si>
    <t>1 172 430</t>
  </si>
  <si>
    <t>Jihočeský</t>
  </si>
  <si>
    <t>1 411 634</t>
  </si>
  <si>
    <t>Ústecký</t>
  </si>
  <si>
    <t>1 255 576</t>
  </si>
  <si>
    <t>Moravskoslezský</t>
  </si>
  <si>
    <t>1 743 909</t>
  </si>
  <si>
    <t>Zlínský</t>
  </si>
  <si>
    <t>1 322 618</t>
  </si>
  <si>
    <t>Pardubický</t>
  </si>
  <si>
    <t>1 454 270</t>
  </si>
  <si>
    <t>Liberecký</t>
  </si>
  <si>
    <t>1 199 066</t>
  </si>
  <si>
    <t>Olomoucký</t>
  </si>
  <si>
    <t>1 441 106</t>
  </si>
  <si>
    <t>Jihomoravský</t>
  </si>
  <si>
    <t>církevní školy</t>
  </si>
  <si>
    <t xml:space="preserve">       Celkem</t>
  </si>
  <si>
    <t>19 999 982</t>
  </si>
  <si>
    <t>výše dotace (v Kč)</t>
  </si>
  <si>
    <r>
      <t xml:space="preserve">                                                         Moravskoslezský kraj </t>
    </r>
    <r>
      <rPr>
        <sz val="12"/>
        <color indexed="8"/>
        <rFont val="Calibri"/>
        <family val="2"/>
      </rPr>
      <t xml:space="preserve">(v Kč) </t>
    </r>
    <r>
      <rPr>
        <b/>
        <sz val="15"/>
        <color indexed="8"/>
        <rFont val="Calibri"/>
        <family val="0"/>
      </rPr>
      <t xml:space="preserve">                                                                    </t>
    </r>
  </si>
  <si>
    <t>Kraj</t>
  </si>
  <si>
    <t>Gymnáziu J. Heyrovského Mezi Školami 2475 Praha 5 PSČ: 15800</t>
  </si>
  <si>
    <t xml:space="preserve">                                 Přehled škol podle krajů                                        </t>
  </si>
  <si>
    <r>
      <t xml:space="preserve">Olomoucký kraj </t>
    </r>
    <r>
      <rPr>
        <sz val="12"/>
        <color indexed="8"/>
        <rFont val="Calibri"/>
        <family val="2"/>
      </rPr>
      <t>(v Kč)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</si>
</sst>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1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3" fontId="0" fillId="0" borderId="10" xfId="0" applyNumberForma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3" fillId="0" borderId="11" xfId="0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horizontal="left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workbookViewId="0" topLeftCell="A1">
      <selection activeCell="F15" sqref="F15"/>
    </sheetView>
  </sheetViews>
  <sheetFormatPr defaultColWidth="9.140625" defaultRowHeight="15"/>
  <cols>
    <col min="1" max="1" width="19.140625" style="0" customWidth="1"/>
    <col min="2" max="2" width="16.00390625" style="0" customWidth="1"/>
    <col min="3" max="3" width="25.00390625" style="0" customWidth="1"/>
    <col min="4" max="4" width="9.140625" style="0" customWidth="1"/>
    <col min="5" max="5" width="2.8515625" style="0" customWidth="1"/>
    <col min="6" max="6" width="4.8515625" style="0" customWidth="1"/>
    <col min="7" max="7" width="9.140625" style="0" customWidth="1"/>
  </cols>
  <sheetData>
    <row r="1" ht="15">
      <c r="G1" s="11"/>
    </row>
    <row r="2" spans="1:9" ht="19.5">
      <c r="A2" s="26" t="s">
        <v>786</v>
      </c>
      <c r="B2" s="27"/>
      <c r="C2" s="27"/>
      <c r="D2" s="27"/>
      <c r="E2" s="27"/>
      <c r="F2" s="27"/>
      <c r="G2" s="27"/>
      <c r="H2" s="6"/>
      <c r="I2" s="6"/>
    </row>
    <row r="3" spans="1:9" ht="12" customHeight="1">
      <c r="A3" s="7"/>
      <c r="B3" s="6"/>
      <c r="C3" s="6"/>
      <c r="D3" s="6"/>
      <c r="E3" s="6"/>
      <c r="F3" s="6"/>
      <c r="G3" s="6"/>
      <c r="H3" s="6"/>
      <c r="I3" s="6"/>
    </row>
    <row r="4" spans="1:3" ht="15">
      <c r="A4" s="22" t="s">
        <v>784</v>
      </c>
      <c r="B4" s="23" t="s">
        <v>751</v>
      </c>
      <c r="C4" s="24" t="s">
        <v>782</v>
      </c>
    </row>
    <row r="5" spans="1:3" ht="15">
      <c r="A5" s="22"/>
      <c r="B5" s="23"/>
      <c r="C5" s="25"/>
    </row>
    <row r="6" spans="1:3" ht="15.75">
      <c r="A6" s="9" t="s">
        <v>752</v>
      </c>
      <c r="B6" s="19">
        <v>18</v>
      </c>
      <c r="C6" s="19" t="s">
        <v>753</v>
      </c>
    </row>
    <row r="7" spans="1:3" ht="15.75">
      <c r="A7" s="9" t="s">
        <v>754</v>
      </c>
      <c r="B7" s="19">
        <v>15</v>
      </c>
      <c r="C7" s="19" t="s">
        <v>755</v>
      </c>
    </row>
    <row r="8" spans="1:3" ht="15.75">
      <c r="A8" s="9" t="s">
        <v>756</v>
      </c>
      <c r="B8" s="19">
        <v>36</v>
      </c>
      <c r="C8" s="19" t="s">
        <v>757</v>
      </c>
    </row>
    <row r="9" spans="1:3" ht="15.75">
      <c r="A9" s="9" t="s">
        <v>758</v>
      </c>
      <c r="B9" s="19">
        <v>38</v>
      </c>
      <c r="C9" s="19" t="s">
        <v>759</v>
      </c>
    </row>
    <row r="10" spans="1:3" ht="15.75">
      <c r="A10" s="9" t="s">
        <v>760</v>
      </c>
      <c r="B10" s="19">
        <v>12</v>
      </c>
      <c r="C10" s="19" t="s">
        <v>761</v>
      </c>
    </row>
    <row r="11" spans="1:3" ht="15.75">
      <c r="A11" s="9" t="s">
        <v>762</v>
      </c>
      <c r="B11" s="19">
        <v>25</v>
      </c>
      <c r="C11" s="19" t="s">
        <v>763</v>
      </c>
    </row>
    <row r="12" spans="1:3" ht="15.75">
      <c r="A12" s="9" t="s">
        <v>764</v>
      </c>
      <c r="B12" s="19">
        <v>25</v>
      </c>
      <c r="C12" s="19" t="s">
        <v>765</v>
      </c>
    </row>
    <row r="13" spans="1:3" ht="15.75">
      <c r="A13" s="9" t="s">
        <v>766</v>
      </c>
      <c r="B13" s="19">
        <v>24</v>
      </c>
      <c r="C13" s="19" t="s">
        <v>767</v>
      </c>
    </row>
    <row r="14" spans="1:3" ht="15.75">
      <c r="A14" s="9" t="s">
        <v>768</v>
      </c>
      <c r="B14" s="19">
        <v>42</v>
      </c>
      <c r="C14" s="19" t="s">
        <v>769</v>
      </c>
    </row>
    <row r="15" spans="1:3" ht="15.75">
      <c r="A15" s="9" t="s">
        <v>770</v>
      </c>
      <c r="B15" s="19">
        <v>17</v>
      </c>
      <c r="C15" s="19" t="s">
        <v>771</v>
      </c>
    </row>
    <row r="16" spans="1:3" ht="15.75">
      <c r="A16" s="9" t="s">
        <v>772</v>
      </c>
      <c r="B16" s="19">
        <v>26</v>
      </c>
      <c r="C16" s="19" t="s">
        <v>773</v>
      </c>
    </row>
    <row r="17" spans="1:3" ht="15.75">
      <c r="A17" s="9" t="s">
        <v>774</v>
      </c>
      <c r="B17" s="19">
        <v>12</v>
      </c>
      <c r="C17" s="19" t="s">
        <v>775</v>
      </c>
    </row>
    <row r="18" spans="1:3" ht="15.75">
      <c r="A18" s="9" t="s">
        <v>776</v>
      </c>
      <c r="B18" s="19">
        <v>34</v>
      </c>
      <c r="C18" s="19" t="s">
        <v>777</v>
      </c>
    </row>
    <row r="19" spans="1:3" ht="15.75">
      <c r="A19" s="9" t="s">
        <v>778</v>
      </c>
      <c r="B19" s="19">
        <v>35</v>
      </c>
      <c r="C19" s="20">
        <v>2521380</v>
      </c>
    </row>
    <row r="20" spans="1:3" ht="15.75">
      <c r="A20" s="9" t="s">
        <v>779</v>
      </c>
      <c r="B20" s="19">
        <v>7</v>
      </c>
      <c r="C20" s="20">
        <v>251156</v>
      </c>
    </row>
    <row r="21" spans="1:3" ht="15.75">
      <c r="A21" s="8" t="s">
        <v>780</v>
      </c>
      <c r="B21" s="8">
        <v>366</v>
      </c>
      <c r="C21" s="10" t="s">
        <v>781</v>
      </c>
    </row>
  </sheetData>
  <sheetProtection/>
  <mergeCells count="4">
    <mergeCell ref="A4:A5"/>
    <mergeCell ref="B4:B5"/>
    <mergeCell ref="C4:C5"/>
    <mergeCell ref="A2:G2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view="pageLayout" workbookViewId="0" topLeftCell="A1">
      <selection activeCell="B21" sqref="B21"/>
    </sheetView>
  </sheetViews>
  <sheetFormatPr defaultColWidth="9.140625" defaultRowHeight="15"/>
  <cols>
    <col min="1" max="1" width="11.421875" style="0" bestFit="1" customWidth="1"/>
    <col min="2" max="2" width="68.140625" style="5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6.8515625" style="0" customWidth="1"/>
    <col min="7" max="7" width="7.28125" style="0" customWidth="1"/>
  </cols>
  <sheetData>
    <row r="1" spans="1:7" ht="26.25" customHeight="1">
      <c r="A1" s="31" t="s">
        <v>739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386</v>
      </c>
      <c r="B3" s="4" t="s">
        <v>387</v>
      </c>
      <c r="C3" s="14">
        <v>93171</v>
      </c>
      <c r="D3" s="14">
        <f>ROUND(C3/1.35,0)</f>
        <v>69016</v>
      </c>
      <c r="E3" s="14">
        <f>ROUND(D3*0.34,0)</f>
        <v>23465</v>
      </c>
      <c r="F3" s="14">
        <f>ROUND(D3*0.01,0)</f>
        <v>690</v>
      </c>
      <c r="G3" s="14"/>
    </row>
    <row r="4" spans="1:7" ht="15">
      <c r="A4" s="2" t="s">
        <v>388</v>
      </c>
      <c r="B4" s="4" t="s">
        <v>389</v>
      </c>
      <c r="C4" s="14">
        <v>20254</v>
      </c>
      <c r="D4" s="14">
        <f>ROUND(C4/1.35,0)</f>
        <v>15003</v>
      </c>
      <c r="E4" s="14">
        <f>ROUND(D4*0.34,0)</f>
        <v>5101</v>
      </c>
      <c r="F4" s="14">
        <f>ROUND(D4*0.01,0)</f>
        <v>150</v>
      </c>
      <c r="G4" s="14"/>
    </row>
    <row r="5" spans="1:7" ht="15">
      <c r="A5" s="2" t="s">
        <v>390</v>
      </c>
      <c r="B5" s="4" t="s">
        <v>391</v>
      </c>
      <c r="C5" s="14">
        <v>20254</v>
      </c>
      <c r="D5" s="14">
        <f>ROUND(C5/1.35,0)</f>
        <v>15003</v>
      </c>
      <c r="E5" s="14">
        <f>ROUND(D5*0.34,0)</f>
        <v>5101</v>
      </c>
      <c r="F5" s="14">
        <f>ROUND(D5*0.01,0)</f>
        <v>150</v>
      </c>
      <c r="G5" s="14"/>
    </row>
    <row r="6" spans="1:7" ht="15">
      <c r="A6" s="2" t="s">
        <v>392</v>
      </c>
      <c r="B6" s="4" t="s">
        <v>393</v>
      </c>
      <c r="C6" s="14">
        <v>20254</v>
      </c>
      <c r="D6" s="14">
        <f>ROUND(C6/1.35,0)</f>
        <v>15003</v>
      </c>
      <c r="E6" s="14">
        <f>ROUND(D6*0.34,0)</f>
        <v>5101</v>
      </c>
      <c r="F6" s="14">
        <f>ROUND(D6*0.01,0)</f>
        <v>150</v>
      </c>
      <c r="G6" s="14"/>
    </row>
    <row r="7" spans="1:7" ht="30">
      <c r="A7" s="2" t="s">
        <v>394</v>
      </c>
      <c r="B7" s="4" t="s">
        <v>395</v>
      </c>
      <c r="C7" s="14">
        <v>20254</v>
      </c>
      <c r="D7" s="14">
        <f>ROUND(C7/1.35,0)</f>
        <v>15003</v>
      </c>
      <c r="E7" s="14">
        <f>ROUND(D7*0.34,0)</f>
        <v>5101</v>
      </c>
      <c r="F7" s="14">
        <f>ROUND(D7*0.01,0)</f>
        <v>150</v>
      </c>
      <c r="G7" s="14"/>
    </row>
    <row r="8" spans="1:7" ht="15">
      <c r="A8" s="2" t="s">
        <v>396</v>
      </c>
      <c r="B8" s="4" t="s">
        <v>397</v>
      </c>
      <c r="C8" s="14"/>
      <c r="D8" s="14"/>
      <c r="E8" s="14"/>
      <c r="F8" s="14"/>
      <c r="G8" s="14">
        <v>4051</v>
      </c>
    </row>
    <row r="9" spans="1:7" ht="15">
      <c r="A9" s="2" t="s">
        <v>398</v>
      </c>
      <c r="B9" s="4" t="s">
        <v>399</v>
      </c>
      <c r="C9" s="14">
        <v>275461</v>
      </c>
      <c r="D9" s="14">
        <f aca="true" t="shared" si="0" ref="D9:D28">ROUND(C9/1.35,0)</f>
        <v>204045</v>
      </c>
      <c r="E9" s="14">
        <f>ROUND(D9*0.34,0)+(1)</f>
        <v>69376</v>
      </c>
      <c r="F9" s="14">
        <f aca="true" t="shared" si="1" ref="F9:F28">ROUND(D9*0.01,0)</f>
        <v>2040</v>
      </c>
      <c r="G9" s="14"/>
    </row>
    <row r="10" spans="1:7" ht="15">
      <c r="A10" s="2" t="s">
        <v>400</v>
      </c>
      <c r="B10" s="4" t="s">
        <v>401</v>
      </c>
      <c r="C10" s="14">
        <v>4051</v>
      </c>
      <c r="D10" s="14">
        <f t="shared" si="0"/>
        <v>3001</v>
      </c>
      <c r="E10" s="14">
        <f>ROUND(D10*0.34,0)</f>
        <v>1020</v>
      </c>
      <c r="F10" s="14">
        <f t="shared" si="1"/>
        <v>30</v>
      </c>
      <c r="G10" s="14"/>
    </row>
    <row r="11" spans="1:7" ht="15">
      <c r="A11" s="2" t="s">
        <v>402</v>
      </c>
      <c r="B11" s="4" t="s">
        <v>403</v>
      </c>
      <c r="C11" s="14">
        <v>26331</v>
      </c>
      <c r="D11" s="14">
        <f t="shared" si="0"/>
        <v>19504</v>
      </c>
      <c r="E11" s="14">
        <f>ROUND(D11*0.34,0)+(1)</f>
        <v>6632</v>
      </c>
      <c r="F11" s="14">
        <f t="shared" si="1"/>
        <v>195</v>
      </c>
      <c r="G11" s="14"/>
    </row>
    <row r="12" spans="1:7" ht="30">
      <c r="A12" s="2" t="s">
        <v>404</v>
      </c>
      <c r="B12" s="4" t="s">
        <v>405</v>
      </c>
      <c r="C12" s="14">
        <v>70891</v>
      </c>
      <c r="D12" s="14">
        <f t="shared" si="0"/>
        <v>52512</v>
      </c>
      <c r="E12" s="14">
        <f>ROUND(D12*0.34,0)</f>
        <v>17854</v>
      </c>
      <c r="F12" s="14">
        <f t="shared" si="1"/>
        <v>525</v>
      </c>
      <c r="G12" s="14"/>
    </row>
    <row r="13" spans="1:7" ht="15">
      <c r="A13" s="2" t="s">
        <v>406</v>
      </c>
      <c r="B13" s="4" t="s">
        <v>407</v>
      </c>
      <c r="C13" s="14">
        <v>202545</v>
      </c>
      <c r="D13" s="14">
        <f t="shared" si="0"/>
        <v>150033</v>
      </c>
      <c r="E13" s="14">
        <f>ROUND(D13*0.34,0)+(1)</f>
        <v>51012</v>
      </c>
      <c r="F13" s="14">
        <f t="shared" si="1"/>
        <v>1500</v>
      </c>
      <c r="G13" s="14"/>
    </row>
    <row r="14" spans="1:7" ht="15">
      <c r="A14" s="2" t="s">
        <v>408</v>
      </c>
      <c r="B14" s="4" t="s">
        <v>409</v>
      </c>
      <c r="C14" s="14">
        <v>40509</v>
      </c>
      <c r="D14" s="14">
        <f t="shared" si="0"/>
        <v>30007</v>
      </c>
      <c r="E14" s="14">
        <f>ROUND(D14*0.34,0)</f>
        <v>10202</v>
      </c>
      <c r="F14" s="14">
        <f t="shared" si="1"/>
        <v>300</v>
      </c>
      <c r="G14" s="14"/>
    </row>
    <row r="15" spans="1:7" ht="15">
      <c r="A15" s="2" t="s">
        <v>410</v>
      </c>
      <c r="B15" s="4" t="s">
        <v>411</v>
      </c>
      <c r="C15" s="14">
        <v>28356</v>
      </c>
      <c r="D15" s="14">
        <f t="shared" si="0"/>
        <v>21004</v>
      </c>
      <c r="E15" s="14">
        <f>ROUND(D15*0.34,0)+(1)</f>
        <v>7142</v>
      </c>
      <c r="F15" s="14">
        <f t="shared" si="1"/>
        <v>210</v>
      </c>
      <c r="G15" s="14"/>
    </row>
    <row r="16" spans="1:7" ht="12.75" customHeight="1">
      <c r="A16" s="2" t="s">
        <v>412</v>
      </c>
      <c r="B16" s="4" t="s">
        <v>413</v>
      </c>
      <c r="C16" s="14">
        <v>4051</v>
      </c>
      <c r="D16" s="14">
        <f t="shared" si="0"/>
        <v>3001</v>
      </c>
      <c r="E16" s="14">
        <f aca="true" t="shared" si="2" ref="E16:E21">ROUND(D16*0.34,0)</f>
        <v>1020</v>
      </c>
      <c r="F16" s="14">
        <f t="shared" si="1"/>
        <v>30</v>
      </c>
      <c r="G16" s="14"/>
    </row>
    <row r="17" spans="1:7" ht="15">
      <c r="A17" s="2" t="s">
        <v>414</v>
      </c>
      <c r="B17" s="4" t="s">
        <v>415</v>
      </c>
      <c r="C17" s="14">
        <v>127603</v>
      </c>
      <c r="D17" s="14">
        <f t="shared" si="0"/>
        <v>94521</v>
      </c>
      <c r="E17" s="14">
        <f t="shared" si="2"/>
        <v>32137</v>
      </c>
      <c r="F17" s="14">
        <f t="shared" si="1"/>
        <v>945</v>
      </c>
      <c r="G17" s="14"/>
    </row>
    <row r="18" spans="1:7" ht="15">
      <c r="A18" s="2" t="s">
        <v>416</v>
      </c>
      <c r="B18" s="4" t="s">
        <v>417</v>
      </c>
      <c r="C18" s="14">
        <v>40509</v>
      </c>
      <c r="D18" s="14">
        <f t="shared" si="0"/>
        <v>30007</v>
      </c>
      <c r="E18" s="14">
        <f t="shared" si="2"/>
        <v>10202</v>
      </c>
      <c r="F18" s="14">
        <f t="shared" si="1"/>
        <v>300</v>
      </c>
      <c r="G18" s="14"/>
    </row>
    <row r="19" spans="1:7" ht="15">
      <c r="A19" s="2" t="s">
        <v>418</v>
      </c>
      <c r="B19" s="4" t="s">
        <v>419</v>
      </c>
      <c r="C19" s="14">
        <v>42534</v>
      </c>
      <c r="D19" s="14">
        <f t="shared" si="0"/>
        <v>31507</v>
      </c>
      <c r="E19" s="14">
        <f t="shared" si="2"/>
        <v>10712</v>
      </c>
      <c r="F19" s="14">
        <f t="shared" si="1"/>
        <v>315</v>
      </c>
      <c r="G19" s="14"/>
    </row>
    <row r="20" spans="1:7" ht="15">
      <c r="A20" s="2" t="s">
        <v>420</v>
      </c>
      <c r="B20" s="4" t="s">
        <v>421</v>
      </c>
      <c r="C20" s="14">
        <v>125578</v>
      </c>
      <c r="D20" s="14">
        <f t="shared" si="0"/>
        <v>93021</v>
      </c>
      <c r="E20" s="14">
        <f t="shared" si="2"/>
        <v>31627</v>
      </c>
      <c r="F20" s="14">
        <f t="shared" si="1"/>
        <v>930</v>
      </c>
      <c r="G20" s="14"/>
    </row>
    <row r="21" spans="1:7" ht="15">
      <c r="A21" s="2" t="s">
        <v>422</v>
      </c>
      <c r="B21" s="4" t="s">
        <v>423</v>
      </c>
      <c r="C21" s="14">
        <v>30382</v>
      </c>
      <c r="D21" s="14">
        <f t="shared" si="0"/>
        <v>22505</v>
      </c>
      <c r="E21" s="14">
        <f t="shared" si="2"/>
        <v>7652</v>
      </c>
      <c r="F21" s="14">
        <f t="shared" si="1"/>
        <v>225</v>
      </c>
      <c r="G21" s="14"/>
    </row>
    <row r="22" spans="1:7" ht="15">
      <c r="A22" s="2" t="s">
        <v>424</v>
      </c>
      <c r="B22" s="4" t="s">
        <v>425</v>
      </c>
      <c r="C22" s="14">
        <v>83043</v>
      </c>
      <c r="D22" s="14">
        <f t="shared" si="0"/>
        <v>61513</v>
      </c>
      <c r="E22" s="14">
        <f>ROUND(D22*0.34,0)+(1)</f>
        <v>20915</v>
      </c>
      <c r="F22" s="14">
        <f t="shared" si="1"/>
        <v>615</v>
      </c>
      <c r="G22" s="14"/>
    </row>
    <row r="23" spans="1:7" ht="15">
      <c r="A23" s="2" t="s">
        <v>426</v>
      </c>
      <c r="B23" s="4" t="s">
        <v>427</v>
      </c>
      <c r="C23" s="14">
        <v>97222</v>
      </c>
      <c r="D23" s="14">
        <f t="shared" si="0"/>
        <v>72016</v>
      </c>
      <c r="E23" s="14">
        <f>ROUND(D23*0.34,0)+(1)</f>
        <v>24486</v>
      </c>
      <c r="F23" s="14">
        <f t="shared" si="1"/>
        <v>720</v>
      </c>
      <c r="G23" s="14"/>
    </row>
    <row r="24" spans="1:7" ht="15">
      <c r="A24" s="2" t="s">
        <v>428</v>
      </c>
      <c r="B24" s="4" t="s">
        <v>429</v>
      </c>
      <c r="C24" s="14">
        <v>10127</v>
      </c>
      <c r="D24" s="14">
        <f t="shared" si="0"/>
        <v>7501</v>
      </c>
      <c r="E24" s="14">
        <f>ROUND(D24*0.34,0)+(1)</f>
        <v>2551</v>
      </c>
      <c r="F24" s="14">
        <f t="shared" si="1"/>
        <v>75</v>
      </c>
      <c r="G24" s="14"/>
    </row>
    <row r="25" spans="1:7" ht="15">
      <c r="A25" s="2" t="s">
        <v>430</v>
      </c>
      <c r="B25" s="4" t="s">
        <v>431</v>
      </c>
      <c r="C25" s="14">
        <v>22280</v>
      </c>
      <c r="D25" s="14">
        <f t="shared" si="0"/>
        <v>16504</v>
      </c>
      <c r="E25" s="14">
        <f>ROUND(D25*0.34,0)</f>
        <v>5611</v>
      </c>
      <c r="F25" s="14">
        <f t="shared" si="1"/>
        <v>165</v>
      </c>
      <c r="G25" s="14"/>
    </row>
    <row r="26" spans="1:7" ht="17.25" customHeight="1">
      <c r="A26" s="2" t="s">
        <v>432</v>
      </c>
      <c r="B26" s="4" t="s">
        <v>433</v>
      </c>
      <c r="C26" s="14">
        <v>4051</v>
      </c>
      <c r="D26" s="14">
        <f t="shared" si="0"/>
        <v>3001</v>
      </c>
      <c r="E26" s="14">
        <f>ROUND(D26*0.34,0)</f>
        <v>1020</v>
      </c>
      <c r="F26" s="14">
        <f t="shared" si="1"/>
        <v>30</v>
      </c>
      <c r="G26" s="14"/>
    </row>
    <row r="27" spans="1:7" ht="15">
      <c r="A27" s="2" t="s">
        <v>434</v>
      </c>
      <c r="B27" s="4" t="s">
        <v>435</v>
      </c>
      <c r="C27" s="14">
        <v>20254</v>
      </c>
      <c r="D27" s="14">
        <f t="shared" si="0"/>
        <v>15003</v>
      </c>
      <c r="E27" s="14">
        <f>ROUND(D27*0.34,0)</f>
        <v>5101</v>
      </c>
      <c r="F27" s="14">
        <f t="shared" si="1"/>
        <v>150</v>
      </c>
      <c r="G27" s="14"/>
    </row>
    <row r="28" spans="1:7" ht="15.75" customHeight="1">
      <c r="A28" s="2" t="s">
        <v>436</v>
      </c>
      <c r="B28" s="4" t="s">
        <v>437</v>
      </c>
      <c r="C28" s="14">
        <v>20254</v>
      </c>
      <c r="D28" s="14">
        <f t="shared" si="0"/>
        <v>15003</v>
      </c>
      <c r="E28" s="14">
        <f>ROUND(D28*0.34,0)</f>
        <v>5101</v>
      </c>
      <c r="F28" s="14">
        <f t="shared" si="1"/>
        <v>150</v>
      </c>
      <c r="G28" s="14"/>
    </row>
    <row r="29" spans="1:7" ht="19.5" customHeight="1">
      <c r="A29" s="30" t="s">
        <v>77</v>
      </c>
      <c r="B29" s="30"/>
      <c r="C29" s="15">
        <f>SUM(C3:C28)</f>
        <v>1450219</v>
      </c>
      <c r="D29" s="15">
        <f>SUM(D3:D28)</f>
        <v>1074237</v>
      </c>
      <c r="E29" s="15">
        <f>SUM(E3:E28)</f>
        <v>365242</v>
      </c>
      <c r="F29" s="15">
        <f>SUM(F3:F28)</f>
        <v>10740</v>
      </c>
      <c r="G29" s="15">
        <f>SUM(G3:G28)</f>
        <v>4051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9: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11.421875" style="0" bestFit="1" customWidth="1"/>
    <col min="2" max="2" width="67.8515625" style="0" customWidth="1"/>
    <col min="3" max="3" width="8.57421875" style="0" customWidth="1"/>
    <col min="4" max="4" width="11.421875" style="0" customWidth="1"/>
    <col min="5" max="5" width="15.00390625" style="0" customWidth="1"/>
    <col min="6" max="6" width="6.7109375" style="0" customWidth="1"/>
    <col min="7" max="7" width="5.7109375" style="0" bestFit="1" customWidth="1"/>
  </cols>
  <sheetData>
    <row r="1" spans="1:7" ht="30" customHeight="1">
      <c r="A1" s="31" t="s">
        <v>741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438</v>
      </c>
      <c r="B3" s="2" t="s">
        <v>439</v>
      </c>
      <c r="C3" s="14">
        <v>20254</v>
      </c>
      <c r="D3" s="14">
        <f aca="true" t="shared" si="0" ref="D3:D17">ROUND(C3/1.35,0)</f>
        <v>15003</v>
      </c>
      <c r="E3" s="14">
        <f>ROUND(D3*0.34,0)</f>
        <v>5101</v>
      </c>
      <c r="F3" s="14">
        <f aca="true" t="shared" si="1" ref="F3:F17">ROUND(D3*0.01,0)</f>
        <v>150</v>
      </c>
      <c r="G3" s="14"/>
    </row>
    <row r="4" spans="1:7" ht="15">
      <c r="A4" s="2" t="s">
        <v>440</v>
      </c>
      <c r="B4" s="2" t="s">
        <v>441</v>
      </c>
      <c r="C4" s="14">
        <v>10127</v>
      </c>
      <c r="D4" s="14">
        <f t="shared" si="0"/>
        <v>7501</v>
      </c>
      <c r="E4" s="14">
        <f>ROUND(D4*0.34,0)+(1)</f>
        <v>2551</v>
      </c>
      <c r="F4" s="14">
        <f t="shared" si="1"/>
        <v>75</v>
      </c>
      <c r="G4" s="14"/>
    </row>
    <row r="5" spans="1:7" ht="15">
      <c r="A5" s="2" t="s">
        <v>442</v>
      </c>
      <c r="B5" s="2" t="s">
        <v>443</v>
      </c>
      <c r="C5" s="14">
        <v>54687</v>
      </c>
      <c r="D5" s="14">
        <f t="shared" si="0"/>
        <v>40509</v>
      </c>
      <c r="E5" s="14">
        <f aca="true" t="shared" si="2" ref="E5:E13">ROUND(D5*0.34,0)</f>
        <v>13773</v>
      </c>
      <c r="F5" s="14">
        <f t="shared" si="1"/>
        <v>405</v>
      </c>
      <c r="G5" s="14"/>
    </row>
    <row r="6" spans="1:7" ht="15">
      <c r="A6" s="2" t="s">
        <v>444</v>
      </c>
      <c r="B6" s="2" t="s">
        <v>445</v>
      </c>
      <c r="C6" s="14">
        <v>103298</v>
      </c>
      <c r="D6" s="14">
        <f t="shared" si="0"/>
        <v>76517</v>
      </c>
      <c r="E6" s="14">
        <f t="shared" si="2"/>
        <v>26016</v>
      </c>
      <c r="F6" s="14">
        <f t="shared" si="1"/>
        <v>765</v>
      </c>
      <c r="G6" s="14"/>
    </row>
    <row r="7" spans="1:7" ht="15">
      <c r="A7" s="2" t="s">
        <v>446</v>
      </c>
      <c r="B7" s="2" t="s">
        <v>447</v>
      </c>
      <c r="C7" s="14">
        <v>107349</v>
      </c>
      <c r="D7" s="14">
        <f t="shared" si="0"/>
        <v>79518</v>
      </c>
      <c r="E7" s="14">
        <f t="shared" si="2"/>
        <v>27036</v>
      </c>
      <c r="F7" s="14">
        <f t="shared" si="1"/>
        <v>795</v>
      </c>
      <c r="G7" s="14"/>
    </row>
    <row r="8" spans="1:7" ht="15">
      <c r="A8" s="2" t="s">
        <v>448</v>
      </c>
      <c r="B8" s="2" t="s">
        <v>449</v>
      </c>
      <c r="C8" s="14">
        <v>56713</v>
      </c>
      <c r="D8" s="14">
        <f t="shared" si="0"/>
        <v>42010</v>
      </c>
      <c r="E8" s="14">
        <f t="shared" si="2"/>
        <v>14283</v>
      </c>
      <c r="F8" s="14">
        <f t="shared" si="1"/>
        <v>420</v>
      </c>
      <c r="G8" s="14"/>
    </row>
    <row r="9" spans="1:7" ht="15">
      <c r="A9" s="2" t="s">
        <v>450</v>
      </c>
      <c r="B9" s="2" t="s">
        <v>451</v>
      </c>
      <c r="C9" s="14">
        <v>42534</v>
      </c>
      <c r="D9" s="14">
        <f t="shared" si="0"/>
        <v>31507</v>
      </c>
      <c r="E9" s="14">
        <f t="shared" si="2"/>
        <v>10712</v>
      </c>
      <c r="F9" s="14">
        <f t="shared" si="1"/>
        <v>315</v>
      </c>
      <c r="G9" s="14"/>
    </row>
    <row r="10" spans="1:7" ht="15">
      <c r="A10" s="2" t="s">
        <v>452</v>
      </c>
      <c r="B10" s="2" t="s">
        <v>453</v>
      </c>
      <c r="C10" s="14">
        <v>4051</v>
      </c>
      <c r="D10" s="14">
        <f t="shared" si="0"/>
        <v>3001</v>
      </c>
      <c r="E10" s="14">
        <f t="shared" si="2"/>
        <v>1020</v>
      </c>
      <c r="F10" s="14">
        <f t="shared" si="1"/>
        <v>30</v>
      </c>
      <c r="G10" s="14"/>
    </row>
    <row r="11" spans="1:7" ht="15">
      <c r="A11" s="2" t="s">
        <v>454</v>
      </c>
      <c r="B11" s="2" t="s">
        <v>455</v>
      </c>
      <c r="C11" s="14">
        <v>20254</v>
      </c>
      <c r="D11" s="14">
        <f t="shared" si="0"/>
        <v>15003</v>
      </c>
      <c r="E11" s="14">
        <f t="shared" si="2"/>
        <v>5101</v>
      </c>
      <c r="F11" s="14">
        <f t="shared" si="1"/>
        <v>150</v>
      </c>
      <c r="G11" s="14"/>
    </row>
    <row r="12" spans="1:7" ht="15">
      <c r="A12" s="2" t="s">
        <v>456</v>
      </c>
      <c r="B12" s="2" t="s">
        <v>457</v>
      </c>
      <c r="C12" s="14">
        <v>192418</v>
      </c>
      <c r="D12" s="14">
        <f t="shared" si="0"/>
        <v>142532</v>
      </c>
      <c r="E12" s="14">
        <f t="shared" si="2"/>
        <v>48461</v>
      </c>
      <c r="F12" s="14">
        <f t="shared" si="1"/>
        <v>1425</v>
      </c>
      <c r="G12" s="14"/>
    </row>
    <row r="13" spans="1:7" ht="15">
      <c r="A13" s="2" t="s">
        <v>458</v>
      </c>
      <c r="B13" s="2" t="s">
        <v>459</v>
      </c>
      <c r="C13" s="14">
        <v>32407</v>
      </c>
      <c r="D13" s="14">
        <f t="shared" si="0"/>
        <v>24005</v>
      </c>
      <c r="E13" s="14">
        <f t="shared" si="2"/>
        <v>8162</v>
      </c>
      <c r="F13" s="14">
        <f t="shared" si="1"/>
        <v>240</v>
      </c>
      <c r="G13" s="14"/>
    </row>
    <row r="14" spans="1:7" ht="15">
      <c r="A14" s="2" t="s">
        <v>460</v>
      </c>
      <c r="B14" s="2" t="s">
        <v>461</v>
      </c>
      <c r="C14" s="14">
        <v>184316</v>
      </c>
      <c r="D14" s="14">
        <f t="shared" si="0"/>
        <v>136530</v>
      </c>
      <c r="E14" s="14">
        <f>ROUND(D14*0.34,0)+(1)</f>
        <v>46421</v>
      </c>
      <c r="F14" s="14">
        <f t="shared" si="1"/>
        <v>1365</v>
      </c>
      <c r="G14" s="14"/>
    </row>
    <row r="15" spans="1:7" ht="15">
      <c r="A15" s="2" t="s">
        <v>462</v>
      </c>
      <c r="B15" s="2" t="s">
        <v>463</v>
      </c>
      <c r="C15" s="14">
        <v>145832</v>
      </c>
      <c r="D15" s="14">
        <f t="shared" si="0"/>
        <v>108024</v>
      </c>
      <c r="E15" s="14">
        <f>ROUND(D15*0.34,0)</f>
        <v>36728</v>
      </c>
      <c r="F15" s="14">
        <f t="shared" si="1"/>
        <v>1080</v>
      </c>
      <c r="G15" s="14"/>
    </row>
    <row r="16" spans="1:7" ht="15">
      <c r="A16" s="2" t="s">
        <v>464</v>
      </c>
      <c r="B16" s="2" t="s">
        <v>465</v>
      </c>
      <c r="C16" s="14">
        <v>16204</v>
      </c>
      <c r="D16" s="14">
        <f t="shared" si="0"/>
        <v>12003</v>
      </c>
      <c r="E16" s="14">
        <f>ROUND(D16*0.34,0)</f>
        <v>4081</v>
      </c>
      <c r="F16" s="14">
        <f t="shared" si="1"/>
        <v>120</v>
      </c>
      <c r="G16" s="14"/>
    </row>
    <row r="17" spans="1:7" ht="15">
      <c r="A17" s="2" t="s">
        <v>466</v>
      </c>
      <c r="B17" s="2" t="s">
        <v>467</v>
      </c>
      <c r="C17" s="14">
        <v>40509</v>
      </c>
      <c r="D17" s="14">
        <f t="shared" si="0"/>
        <v>30007</v>
      </c>
      <c r="E17" s="14">
        <f>ROUND(D17*0.34,0)</f>
        <v>10202</v>
      </c>
      <c r="F17" s="14">
        <f t="shared" si="1"/>
        <v>300</v>
      </c>
      <c r="G17" s="14"/>
    </row>
    <row r="18" spans="1:7" ht="19.5" customHeight="1">
      <c r="A18" s="30" t="s">
        <v>77</v>
      </c>
      <c r="B18" s="30"/>
      <c r="C18" s="15">
        <f>SUM(C3:C17)</f>
        <v>1030953</v>
      </c>
      <c r="D18" s="15">
        <f>SUM(D3:D17)</f>
        <v>763670</v>
      </c>
      <c r="E18" s="15">
        <f>SUM(E3:E17)</f>
        <v>259648</v>
      </c>
      <c r="F18" s="15">
        <f>SUM(F3:F17)</f>
        <v>7635</v>
      </c>
      <c r="G18" s="15">
        <f>SUM(G3:G17)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  <headerFooter alignWithMargins="0"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Layout" workbookViewId="0" topLeftCell="A1">
      <selection activeCell="B32" sqref="B32"/>
    </sheetView>
  </sheetViews>
  <sheetFormatPr defaultColWidth="9.140625" defaultRowHeight="15"/>
  <cols>
    <col min="1" max="1" width="11.421875" style="0" bestFit="1" customWidth="1"/>
    <col min="2" max="2" width="75.8515625" style="0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7.00390625" style="0" customWidth="1"/>
  </cols>
  <sheetData>
    <row r="1" spans="1:7" ht="30" customHeight="1">
      <c r="A1" s="31" t="s">
        <v>742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468</v>
      </c>
      <c r="B3" s="2" t="s">
        <v>469</v>
      </c>
      <c r="C3" s="14">
        <v>20254</v>
      </c>
      <c r="D3" s="14">
        <f aca="true" t="shared" si="0" ref="D3:D20">ROUND(C3/1.35,0)</f>
        <v>15003</v>
      </c>
      <c r="E3" s="14">
        <f>ROUND(D3*0.34,0)</f>
        <v>5101</v>
      </c>
      <c r="F3" s="14">
        <f aca="true" t="shared" si="1" ref="F3:F20">ROUND(D3*0.01,0)</f>
        <v>150</v>
      </c>
      <c r="G3" s="14"/>
    </row>
    <row r="4" spans="1:7" ht="15">
      <c r="A4" s="2" t="s">
        <v>470</v>
      </c>
      <c r="B4" s="2" t="s">
        <v>471</v>
      </c>
      <c r="C4" s="14">
        <v>10127</v>
      </c>
      <c r="D4" s="14">
        <f t="shared" si="0"/>
        <v>7501</v>
      </c>
      <c r="E4" s="14">
        <f>ROUND(D4*0.34,0)+(1)</f>
        <v>2551</v>
      </c>
      <c r="F4" s="14">
        <f t="shared" si="1"/>
        <v>75</v>
      </c>
      <c r="G4" s="14"/>
    </row>
    <row r="5" spans="1:7" ht="15">
      <c r="A5" s="2" t="s">
        <v>472</v>
      </c>
      <c r="B5" s="2" t="s">
        <v>473</v>
      </c>
      <c r="C5" s="14">
        <v>60763</v>
      </c>
      <c r="D5" s="14">
        <f t="shared" si="0"/>
        <v>45010</v>
      </c>
      <c r="E5" s="14">
        <f>ROUND(D5*0.34,0)</f>
        <v>15303</v>
      </c>
      <c r="F5" s="14">
        <f t="shared" si="1"/>
        <v>450</v>
      </c>
      <c r="G5" s="14"/>
    </row>
    <row r="6" spans="1:7" ht="15">
      <c r="A6" s="2" t="s">
        <v>474</v>
      </c>
      <c r="B6" s="2" t="s">
        <v>475</v>
      </c>
      <c r="C6" s="14">
        <v>10127</v>
      </c>
      <c r="D6" s="14">
        <f t="shared" si="0"/>
        <v>7501</v>
      </c>
      <c r="E6" s="14">
        <f>ROUND(D6*0.34,0)+(1)</f>
        <v>2551</v>
      </c>
      <c r="F6" s="14">
        <f t="shared" si="1"/>
        <v>75</v>
      </c>
      <c r="G6" s="14"/>
    </row>
    <row r="7" spans="1:7" ht="15">
      <c r="A7" s="2" t="s">
        <v>476</v>
      </c>
      <c r="B7" s="2" t="s">
        <v>477</v>
      </c>
      <c r="C7" s="14">
        <v>24305</v>
      </c>
      <c r="D7" s="14">
        <f t="shared" si="0"/>
        <v>18004</v>
      </c>
      <c r="E7" s="14">
        <f>ROUND(D7*0.34,0)</f>
        <v>6121</v>
      </c>
      <c r="F7" s="14">
        <f t="shared" si="1"/>
        <v>180</v>
      </c>
      <c r="G7" s="14"/>
    </row>
    <row r="8" spans="1:7" ht="15">
      <c r="A8" s="2" t="s">
        <v>478</v>
      </c>
      <c r="B8" s="2" t="s">
        <v>479</v>
      </c>
      <c r="C8" s="14">
        <v>32407</v>
      </c>
      <c r="D8" s="14">
        <f t="shared" si="0"/>
        <v>24005</v>
      </c>
      <c r="E8" s="14">
        <f>ROUND(D8*0.34,0)</f>
        <v>8162</v>
      </c>
      <c r="F8" s="14">
        <f t="shared" si="1"/>
        <v>240</v>
      </c>
      <c r="G8" s="14"/>
    </row>
    <row r="9" spans="1:7" ht="15">
      <c r="A9" s="2" t="s">
        <v>480</v>
      </c>
      <c r="B9" s="2" t="s">
        <v>481</v>
      </c>
      <c r="C9" s="14">
        <v>64814</v>
      </c>
      <c r="D9" s="14">
        <f t="shared" si="0"/>
        <v>48010</v>
      </c>
      <c r="E9" s="14">
        <f>ROUND(D9*0.34,0)+(1)</f>
        <v>16324</v>
      </c>
      <c r="F9" s="14">
        <f t="shared" si="1"/>
        <v>480</v>
      </c>
      <c r="G9" s="14"/>
    </row>
    <row r="10" spans="1:7" ht="15">
      <c r="A10" s="2" t="s">
        <v>482</v>
      </c>
      <c r="B10" s="2" t="s">
        <v>483</v>
      </c>
      <c r="C10" s="14">
        <v>91145</v>
      </c>
      <c r="D10" s="14">
        <f t="shared" si="0"/>
        <v>67515</v>
      </c>
      <c r="E10" s="14">
        <f aca="true" t="shared" si="2" ref="E10:E19">ROUND(D10*0.34,0)</f>
        <v>22955</v>
      </c>
      <c r="F10" s="14">
        <f t="shared" si="1"/>
        <v>675</v>
      </c>
      <c r="G10" s="14"/>
    </row>
    <row r="11" spans="1:7" ht="15">
      <c r="A11" s="2" t="s">
        <v>484</v>
      </c>
      <c r="B11" s="2" t="s">
        <v>485</v>
      </c>
      <c r="C11" s="14">
        <v>16204</v>
      </c>
      <c r="D11" s="14">
        <f t="shared" si="0"/>
        <v>12003</v>
      </c>
      <c r="E11" s="14">
        <f t="shared" si="2"/>
        <v>4081</v>
      </c>
      <c r="F11" s="14">
        <f t="shared" si="1"/>
        <v>120</v>
      </c>
      <c r="G11" s="14"/>
    </row>
    <row r="12" spans="1:7" ht="15">
      <c r="A12" s="2" t="s">
        <v>486</v>
      </c>
      <c r="B12" s="2" t="s">
        <v>487</v>
      </c>
      <c r="C12" s="14">
        <v>548897</v>
      </c>
      <c r="D12" s="14">
        <f t="shared" si="0"/>
        <v>406590</v>
      </c>
      <c r="E12" s="14">
        <f t="shared" si="2"/>
        <v>138241</v>
      </c>
      <c r="F12" s="14">
        <f t="shared" si="1"/>
        <v>4066</v>
      </c>
      <c r="G12" s="14"/>
    </row>
    <row r="13" spans="1:7" ht="15">
      <c r="A13" s="2" t="s">
        <v>488</v>
      </c>
      <c r="B13" s="2" t="s">
        <v>489</v>
      </c>
      <c r="C13" s="14">
        <v>72916</v>
      </c>
      <c r="D13" s="14">
        <f t="shared" si="0"/>
        <v>54012</v>
      </c>
      <c r="E13" s="14">
        <f t="shared" si="2"/>
        <v>18364</v>
      </c>
      <c r="F13" s="14">
        <f t="shared" si="1"/>
        <v>540</v>
      </c>
      <c r="G13" s="14"/>
    </row>
    <row r="14" spans="1:7" ht="15">
      <c r="A14" s="2" t="s">
        <v>490</v>
      </c>
      <c r="B14" s="2" t="s">
        <v>491</v>
      </c>
      <c r="C14" s="14">
        <v>22280</v>
      </c>
      <c r="D14" s="14">
        <f t="shared" si="0"/>
        <v>16504</v>
      </c>
      <c r="E14" s="14">
        <f t="shared" si="2"/>
        <v>5611</v>
      </c>
      <c r="F14" s="14">
        <f t="shared" si="1"/>
        <v>165</v>
      </c>
      <c r="G14" s="14"/>
    </row>
    <row r="15" spans="1:7" ht="15">
      <c r="A15" s="2" t="s">
        <v>492</v>
      </c>
      <c r="B15" s="2" t="s">
        <v>493</v>
      </c>
      <c r="C15" s="14">
        <v>70891</v>
      </c>
      <c r="D15" s="14">
        <f t="shared" si="0"/>
        <v>52512</v>
      </c>
      <c r="E15" s="14">
        <f t="shared" si="2"/>
        <v>17854</v>
      </c>
      <c r="F15" s="14">
        <f t="shared" si="1"/>
        <v>525</v>
      </c>
      <c r="G15" s="14"/>
    </row>
    <row r="16" spans="1:7" ht="15">
      <c r="A16" s="2" t="s">
        <v>494</v>
      </c>
      <c r="B16" s="2" t="s">
        <v>495</v>
      </c>
      <c r="C16" s="14">
        <v>75954</v>
      </c>
      <c r="D16" s="14">
        <f t="shared" si="0"/>
        <v>56262</v>
      </c>
      <c r="E16" s="14">
        <f t="shared" si="2"/>
        <v>19129</v>
      </c>
      <c r="F16" s="14">
        <f t="shared" si="1"/>
        <v>563</v>
      </c>
      <c r="G16" s="14"/>
    </row>
    <row r="17" spans="1:7" ht="15">
      <c r="A17" s="2" t="s">
        <v>496</v>
      </c>
      <c r="B17" s="2" t="s">
        <v>497</v>
      </c>
      <c r="C17" s="14">
        <v>10026</v>
      </c>
      <c r="D17" s="14">
        <f t="shared" si="0"/>
        <v>7427</v>
      </c>
      <c r="E17" s="14">
        <f t="shared" si="2"/>
        <v>2525</v>
      </c>
      <c r="F17" s="14">
        <f t="shared" si="1"/>
        <v>74</v>
      </c>
      <c r="G17" s="14"/>
    </row>
    <row r="18" spans="1:7" ht="15">
      <c r="A18" s="2" t="s">
        <v>498</v>
      </c>
      <c r="B18" s="2" t="s">
        <v>499</v>
      </c>
      <c r="C18" s="14">
        <v>30382</v>
      </c>
      <c r="D18" s="14">
        <f t="shared" si="0"/>
        <v>22505</v>
      </c>
      <c r="E18" s="14">
        <f t="shared" si="2"/>
        <v>7652</v>
      </c>
      <c r="F18" s="14">
        <f t="shared" si="1"/>
        <v>225</v>
      </c>
      <c r="G18" s="14"/>
    </row>
    <row r="19" spans="1:7" ht="15">
      <c r="A19" s="2" t="s">
        <v>500</v>
      </c>
      <c r="B19" s="2" t="s">
        <v>501</v>
      </c>
      <c r="C19" s="14">
        <v>30382</v>
      </c>
      <c r="D19" s="14">
        <f t="shared" si="0"/>
        <v>22505</v>
      </c>
      <c r="E19" s="14">
        <f t="shared" si="2"/>
        <v>7652</v>
      </c>
      <c r="F19" s="14">
        <f t="shared" si="1"/>
        <v>225</v>
      </c>
      <c r="G19" s="14"/>
    </row>
    <row r="20" spans="1:7" ht="15">
      <c r="A20" s="2" t="s">
        <v>502</v>
      </c>
      <c r="B20" s="2" t="s">
        <v>503</v>
      </c>
      <c r="C20" s="14">
        <v>81018</v>
      </c>
      <c r="D20" s="14">
        <f t="shared" si="0"/>
        <v>60013</v>
      </c>
      <c r="E20" s="14">
        <f>ROUND(D20*0.34,0)+(1)</f>
        <v>20405</v>
      </c>
      <c r="F20" s="14">
        <f t="shared" si="1"/>
        <v>600</v>
      </c>
      <c r="G20" s="14"/>
    </row>
    <row r="21" spans="1:7" ht="15">
      <c r="A21" s="2" t="s">
        <v>504</v>
      </c>
      <c r="B21" s="2" t="s">
        <v>505</v>
      </c>
      <c r="C21" s="14"/>
      <c r="D21" s="14"/>
      <c r="E21" s="14"/>
      <c r="F21" s="14"/>
      <c r="G21" s="14">
        <v>12153</v>
      </c>
    </row>
    <row r="22" spans="1:7" ht="15">
      <c r="A22" s="2" t="s">
        <v>506</v>
      </c>
      <c r="B22" s="2" t="s">
        <v>507</v>
      </c>
      <c r="C22" s="14">
        <v>22280</v>
      </c>
      <c r="D22" s="14">
        <f aca="true" t="shared" si="3" ref="D22:D36">ROUND(C22/1.35,0)</f>
        <v>16504</v>
      </c>
      <c r="E22" s="14">
        <f>ROUND(D22*0.34,0)</f>
        <v>5611</v>
      </c>
      <c r="F22" s="14">
        <f aca="true" t="shared" si="4" ref="F22:F36">ROUND(D22*0.01,0)</f>
        <v>165</v>
      </c>
      <c r="G22" s="14"/>
    </row>
    <row r="23" spans="1:7" ht="15">
      <c r="A23" s="2" t="s">
        <v>508</v>
      </c>
      <c r="B23" s="2" t="s">
        <v>509</v>
      </c>
      <c r="C23" s="14">
        <v>350403</v>
      </c>
      <c r="D23" s="14">
        <f t="shared" si="3"/>
        <v>259558</v>
      </c>
      <c r="E23" s="14">
        <f>ROUND(D23*0.34,0)+(-1)</f>
        <v>88249</v>
      </c>
      <c r="F23" s="14">
        <f t="shared" si="4"/>
        <v>2596</v>
      </c>
      <c r="G23" s="14"/>
    </row>
    <row r="24" spans="1:7" ht="15">
      <c r="A24" s="2" t="s">
        <v>510</v>
      </c>
      <c r="B24" s="2" t="s">
        <v>511</v>
      </c>
      <c r="C24" s="14">
        <v>52662</v>
      </c>
      <c r="D24" s="14">
        <f t="shared" si="3"/>
        <v>39009</v>
      </c>
      <c r="E24" s="14">
        <f aca="true" t="shared" si="5" ref="E24:E34">ROUND(D24*0.34,0)</f>
        <v>13263</v>
      </c>
      <c r="F24" s="14">
        <f t="shared" si="4"/>
        <v>390</v>
      </c>
      <c r="G24" s="14"/>
    </row>
    <row r="25" spans="1:7" ht="15">
      <c r="A25" s="2" t="s">
        <v>512</v>
      </c>
      <c r="B25" s="2" t="s">
        <v>513</v>
      </c>
      <c r="C25" s="14">
        <v>66840</v>
      </c>
      <c r="D25" s="14">
        <f t="shared" si="3"/>
        <v>49511</v>
      </c>
      <c r="E25" s="14">
        <f t="shared" si="5"/>
        <v>16834</v>
      </c>
      <c r="F25" s="14">
        <f t="shared" si="4"/>
        <v>495</v>
      </c>
      <c r="G25" s="14"/>
    </row>
    <row r="26" spans="1:7" ht="15">
      <c r="A26" s="2" t="s">
        <v>514</v>
      </c>
      <c r="B26" s="2" t="s">
        <v>515</v>
      </c>
      <c r="C26" s="14">
        <v>2025</v>
      </c>
      <c r="D26" s="14">
        <f t="shared" si="3"/>
        <v>1500</v>
      </c>
      <c r="E26" s="14">
        <f t="shared" si="5"/>
        <v>510</v>
      </c>
      <c r="F26" s="14">
        <f t="shared" si="4"/>
        <v>15</v>
      </c>
      <c r="G26" s="14"/>
    </row>
    <row r="27" spans="1:7" ht="15">
      <c r="A27" s="2" t="s">
        <v>516</v>
      </c>
      <c r="B27" s="2" t="s">
        <v>517</v>
      </c>
      <c r="C27" s="14">
        <v>14178</v>
      </c>
      <c r="D27" s="14">
        <f t="shared" si="3"/>
        <v>10502</v>
      </c>
      <c r="E27" s="14">
        <f t="shared" si="5"/>
        <v>3571</v>
      </c>
      <c r="F27" s="14">
        <f t="shared" si="4"/>
        <v>105</v>
      </c>
      <c r="G27" s="14"/>
    </row>
    <row r="28" spans="1:7" ht="15">
      <c r="A28" s="2" t="s">
        <v>518</v>
      </c>
      <c r="B28" s="2" t="s">
        <v>519</v>
      </c>
      <c r="C28" s="14">
        <v>48611</v>
      </c>
      <c r="D28" s="14">
        <f t="shared" si="3"/>
        <v>36008</v>
      </c>
      <c r="E28" s="14">
        <f t="shared" si="5"/>
        <v>12243</v>
      </c>
      <c r="F28" s="14">
        <f t="shared" si="4"/>
        <v>360</v>
      </c>
      <c r="G28" s="14"/>
    </row>
    <row r="29" spans="1:7" ht="15">
      <c r="A29" s="2" t="s">
        <v>520</v>
      </c>
      <c r="B29" s="2" t="s">
        <v>521</v>
      </c>
      <c r="C29" s="14">
        <v>74942</v>
      </c>
      <c r="D29" s="14">
        <f t="shared" si="3"/>
        <v>55513</v>
      </c>
      <c r="E29" s="14">
        <f t="shared" si="5"/>
        <v>18874</v>
      </c>
      <c r="F29" s="14">
        <f t="shared" si="4"/>
        <v>555</v>
      </c>
      <c r="G29" s="14"/>
    </row>
    <row r="30" spans="1:7" ht="15">
      <c r="A30" s="2" t="s">
        <v>522</v>
      </c>
      <c r="B30" s="2" t="s">
        <v>523</v>
      </c>
      <c r="C30" s="14">
        <v>103298</v>
      </c>
      <c r="D30" s="14">
        <f t="shared" si="3"/>
        <v>76517</v>
      </c>
      <c r="E30" s="14">
        <f t="shared" si="5"/>
        <v>26016</v>
      </c>
      <c r="F30" s="14">
        <f t="shared" si="4"/>
        <v>765</v>
      </c>
      <c r="G30" s="14"/>
    </row>
    <row r="31" spans="1:7" ht="15">
      <c r="A31" s="2" t="s">
        <v>524</v>
      </c>
      <c r="B31" s="2" t="s">
        <v>525</v>
      </c>
      <c r="C31" s="14">
        <v>14178</v>
      </c>
      <c r="D31" s="14">
        <f t="shared" si="3"/>
        <v>10502</v>
      </c>
      <c r="E31" s="14">
        <f t="shared" si="5"/>
        <v>3571</v>
      </c>
      <c r="F31" s="14">
        <f t="shared" si="4"/>
        <v>105</v>
      </c>
      <c r="G31" s="14"/>
    </row>
    <row r="32" spans="1:7" ht="15">
      <c r="A32" s="2" t="s">
        <v>526</v>
      </c>
      <c r="B32" s="2" t="s">
        <v>527</v>
      </c>
      <c r="C32" s="14">
        <v>70891</v>
      </c>
      <c r="D32" s="14">
        <f t="shared" si="3"/>
        <v>52512</v>
      </c>
      <c r="E32" s="14">
        <f t="shared" si="5"/>
        <v>17854</v>
      </c>
      <c r="F32" s="14">
        <f t="shared" si="4"/>
        <v>525</v>
      </c>
      <c r="G32" s="14"/>
    </row>
    <row r="33" spans="1:7" ht="15">
      <c r="A33" s="2" t="s">
        <v>528</v>
      </c>
      <c r="B33" s="2" t="s">
        <v>529</v>
      </c>
      <c r="C33" s="14">
        <v>54687</v>
      </c>
      <c r="D33" s="14">
        <f t="shared" si="3"/>
        <v>40509</v>
      </c>
      <c r="E33" s="14">
        <f t="shared" si="5"/>
        <v>13773</v>
      </c>
      <c r="F33" s="14">
        <f t="shared" si="4"/>
        <v>405</v>
      </c>
      <c r="G33" s="14"/>
    </row>
    <row r="34" spans="1:7" ht="15">
      <c r="A34" s="2" t="s">
        <v>530</v>
      </c>
      <c r="B34" s="2" t="s">
        <v>531</v>
      </c>
      <c r="C34" s="14">
        <v>74739</v>
      </c>
      <c r="D34" s="14">
        <f t="shared" si="3"/>
        <v>55362</v>
      </c>
      <c r="E34" s="14">
        <f t="shared" si="5"/>
        <v>18823</v>
      </c>
      <c r="F34" s="14">
        <f t="shared" si="4"/>
        <v>554</v>
      </c>
      <c r="G34" s="14"/>
    </row>
    <row r="35" spans="1:7" ht="15">
      <c r="A35" s="2" t="s">
        <v>532</v>
      </c>
      <c r="B35" s="2" t="s">
        <v>533</v>
      </c>
      <c r="C35" s="14">
        <v>101272</v>
      </c>
      <c r="D35" s="14">
        <f t="shared" si="3"/>
        <v>75016</v>
      </c>
      <c r="E35" s="14">
        <f>ROUND(D35*0.34,0)+(1)</f>
        <v>25506</v>
      </c>
      <c r="F35" s="14">
        <f t="shared" si="4"/>
        <v>750</v>
      </c>
      <c r="G35" s="14"/>
    </row>
    <row r="36" spans="1:7" ht="15">
      <c r="A36" s="2" t="s">
        <v>534</v>
      </c>
      <c r="B36" s="2" t="s">
        <v>535</v>
      </c>
      <c r="C36" s="14">
        <v>162036</v>
      </c>
      <c r="D36" s="14">
        <f t="shared" si="3"/>
        <v>120027</v>
      </c>
      <c r="E36" s="14">
        <f>ROUND(D36*0.34,0)</f>
        <v>40809</v>
      </c>
      <c r="F36" s="14">
        <f t="shared" si="4"/>
        <v>1200</v>
      </c>
      <c r="G36" s="14"/>
    </row>
    <row r="37" spans="1:7" ht="15">
      <c r="A37" s="2" t="s">
        <v>536</v>
      </c>
      <c r="B37" s="2" t="s">
        <v>537</v>
      </c>
      <c r="C37" s="14"/>
      <c r="D37" s="14"/>
      <c r="E37" s="14"/>
      <c r="F37" s="14"/>
      <c r="G37" s="14">
        <v>23293</v>
      </c>
    </row>
    <row r="38" spans="1:7" ht="19.5" customHeight="1">
      <c r="A38" s="30" t="s">
        <v>77</v>
      </c>
      <c r="B38" s="30"/>
      <c r="C38" s="15">
        <f>SUM(C3:C37)</f>
        <v>2485934</v>
      </c>
      <c r="D38" s="15">
        <f>SUM(D3:D37)</f>
        <v>1841432</v>
      </c>
      <c r="E38" s="15">
        <f>SUM(E3:E37)</f>
        <v>626089</v>
      </c>
      <c r="F38" s="15">
        <f>SUM(F3:F37)</f>
        <v>18413</v>
      </c>
      <c r="G38" s="15">
        <f>SUM(G3:G37)</f>
        <v>35446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38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  <headerFooter alignWithMargins="0"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view="pageLayout" workbookViewId="0" topLeftCell="A1">
      <selection activeCell="B9" sqref="B9"/>
    </sheetView>
  </sheetViews>
  <sheetFormatPr defaultColWidth="9.140625" defaultRowHeight="15"/>
  <cols>
    <col min="1" max="1" width="11.421875" style="0" bestFit="1" customWidth="1"/>
    <col min="2" max="2" width="62.28125" style="0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6.421875" style="0" bestFit="1" customWidth="1"/>
    <col min="7" max="7" width="5.7109375" style="0" bestFit="1" customWidth="1"/>
  </cols>
  <sheetData>
    <row r="1" spans="1:7" ht="30" customHeight="1">
      <c r="A1" s="33" t="s">
        <v>787</v>
      </c>
      <c r="B1" s="34"/>
      <c r="C1" s="34"/>
      <c r="D1" s="34"/>
      <c r="E1" s="34"/>
      <c r="F1" s="34"/>
      <c r="G1" s="34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538</v>
      </c>
      <c r="B3" s="2" t="s">
        <v>539</v>
      </c>
      <c r="C3" s="14">
        <v>10127</v>
      </c>
      <c r="D3" s="14">
        <f aca="true" t="shared" si="0" ref="D3:D21">ROUND(C3/1.35,0)</f>
        <v>7501</v>
      </c>
      <c r="E3" s="14">
        <f>ROUND(D3*0.34,0)+(1)</f>
        <v>2551</v>
      </c>
      <c r="F3" s="14">
        <f aca="true" t="shared" si="1" ref="F3:F21">ROUND(D3*0.01,0)</f>
        <v>75</v>
      </c>
      <c r="G3" s="14"/>
    </row>
    <row r="4" spans="1:7" ht="15">
      <c r="A4" s="2" t="s">
        <v>540</v>
      </c>
      <c r="B4" s="2" t="s">
        <v>541</v>
      </c>
      <c r="C4" s="14">
        <v>10127</v>
      </c>
      <c r="D4" s="14">
        <f t="shared" si="0"/>
        <v>7501</v>
      </c>
      <c r="E4" s="14">
        <f>ROUND(D4*0.34,0)+(1)</f>
        <v>2551</v>
      </c>
      <c r="F4" s="14">
        <f t="shared" si="1"/>
        <v>75</v>
      </c>
      <c r="G4" s="14"/>
    </row>
    <row r="5" spans="1:7" ht="15">
      <c r="A5" s="2" t="s">
        <v>542</v>
      </c>
      <c r="B5" s="2" t="s">
        <v>543</v>
      </c>
      <c r="C5" s="14">
        <v>10127</v>
      </c>
      <c r="D5" s="14">
        <f t="shared" si="0"/>
        <v>7501</v>
      </c>
      <c r="E5" s="14">
        <f>ROUND(D5*0.34,0)+(1)</f>
        <v>2551</v>
      </c>
      <c r="F5" s="14">
        <f t="shared" si="1"/>
        <v>75</v>
      </c>
      <c r="G5" s="14"/>
    </row>
    <row r="6" spans="1:7" ht="15">
      <c r="A6" s="2" t="s">
        <v>544</v>
      </c>
      <c r="B6" s="2" t="s">
        <v>545</v>
      </c>
      <c r="C6" s="14">
        <v>14178</v>
      </c>
      <c r="D6" s="14">
        <f t="shared" si="0"/>
        <v>10502</v>
      </c>
      <c r="E6" s="14">
        <f aca="true" t="shared" si="2" ref="E6:E13">ROUND(D6*0.34,0)</f>
        <v>3571</v>
      </c>
      <c r="F6" s="14">
        <f t="shared" si="1"/>
        <v>105</v>
      </c>
      <c r="G6" s="14"/>
    </row>
    <row r="7" spans="1:7" ht="15">
      <c r="A7" s="2" t="s">
        <v>546</v>
      </c>
      <c r="B7" s="2" t="s">
        <v>547</v>
      </c>
      <c r="C7" s="14">
        <v>12153</v>
      </c>
      <c r="D7" s="14">
        <f t="shared" si="0"/>
        <v>9002</v>
      </c>
      <c r="E7" s="14">
        <f t="shared" si="2"/>
        <v>3061</v>
      </c>
      <c r="F7" s="14">
        <f t="shared" si="1"/>
        <v>90</v>
      </c>
      <c r="G7" s="14"/>
    </row>
    <row r="8" spans="1:7" ht="15">
      <c r="A8" s="2" t="s">
        <v>548</v>
      </c>
      <c r="B8" s="2" t="s">
        <v>549</v>
      </c>
      <c r="C8" s="14">
        <v>32407</v>
      </c>
      <c r="D8" s="14">
        <f t="shared" si="0"/>
        <v>24005</v>
      </c>
      <c r="E8" s="14">
        <f t="shared" si="2"/>
        <v>8162</v>
      </c>
      <c r="F8" s="14">
        <f t="shared" si="1"/>
        <v>240</v>
      </c>
      <c r="G8" s="14"/>
    </row>
    <row r="9" spans="1:7" ht="15">
      <c r="A9" s="2" t="s">
        <v>550</v>
      </c>
      <c r="B9" s="2" t="s">
        <v>551</v>
      </c>
      <c r="C9" s="14">
        <v>62688</v>
      </c>
      <c r="D9" s="14">
        <f t="shared" si="0"/>
        <v>46436</v>
      </c>
      <c r="E9" s="14">
        <f t="shared" si="2"/>
        <v>15788</v>
      </c>
      <c r="F9" s="14">
        <f t="shared" si="1"/>
        <v>464</v>
      </c>
      <c r="G9" s="14"/>
    </row>
    <row r="10" spans="1:7" ht="15">
      <c r="A10" s="2" t="s">
        <v>552</v>
      </c>
      <c r="B10" s="2" t="s">
        <v>553</v>
      </c>
      <c r="C10" s="14">
        <v>72916</v>
      </c>
      <c r="D10" s="14">
        <f t="shared" si="0"/>
        <v>54012</v>
      </c>
      <c r="E10" s="14">
        <f t="shared" si="2"/>
        <v>18364</v>
      </c>
      <c r="F10" s="14">
        <f t="shared" si="1"/>
        <v>540</v>
      </c>
      <c r="G10" s="14"/>
    </row>
    <row r="11" spans="1:7" ht="15">
      <c r="A11" s="2" t="s">
        <v>554</v>
      </c>
      <c r="B11" s="2" t="s">
        <v>555</v>
      </c>
      <c r="C11" s="14">
        <v>16204</v>
      </c>
      <c r="D11" s="14">
        <f t="shared" si="0"/>
        <v>12003</v>
      </c>
      <c r="E11" s="14">
        <f t="shared" si="2"/>
        <v>4081</v>
      </c>
      <c r="F11" s="14">
        <f t="shared" si="1"/>
        <v>120</v>
      </c>
      <c r="G11" s="14"/>
    </row>
    <row r="12" spans="1:7" ht="15">
      <c r="A12" s="2" t="s">
        <v>556</v>
      </c>
      <c r="B12" s="2" t="s">
        <v>557</v>
      </c>
      <c r="C12" s="14">
        <v>124768</v>
      </c>
      <c r="D12" s="14">
        <f t="shared" si="0"/>
        <v>92421</v>
      </c>
      <c r="E12" s="14">
        <f t="shared" si="2"/>
        <v>31423</v>
      </c>
      <c r="F12" s="14">
        <f t="shared" si="1"/>
        <v>924</v>
      </c>
      <c r="G12" s="14"/>
    </row>
    <row r="13" spans="1:7" ht="15">
      <c r="A13" s="2" t="s">
        <v>558</v>
      </c>
      <c r="B13" s="2" t="s">
        <v>559</v>
      </c>
      <c r="C13" s="14">
        <v>261283</v>
      </c>
      <c r="D13" s="14">
        <f t="shared" si="0"/>
        <v>193543</v>
      </c>
      <c r="E13" s="14">
        <f t="shared" si="2"/>
        <v>65805</v>
      </c>
      <c r="F13" s="14">
        <f t="shared" si="1"/>
        <v>1935</v>
      </c>
      <c r="G13" s="14"/>
    </row>
    <row r="14" spans="1:7" ht="15">
      <c r="A14" s="2" t="s">
        <v>560</v>
      </c>
      <c r="B14" s="2" t="s">
        <v>561</v>
      </c>
      <c r="C14" s="14">
        <v>10127</v>
      </c>
      <c r="D14" s="14">
        <f t="shared" si="0"/>
        <v>7501</v>
      </c>
      <c r="E14" s="14">
        <f>ROUND(D14*0.34,0)+(1)</f>
        <v>2551</v>
      </c>
      <c r="F14" s="14">
        <f t="shared" si="1"/>
        <v>75</v>
      </c>
      <c r="G14" s="14"/>
    </row>
    <row r="15" spans="1:7" ht="15">
      <c r="A15" s="2" t="s">
        <v>562</v>
      </c>
      <c r="B15" s="2" t="s">
        <v>563</v>
      </c>
      <c r="C15" s="14">
        <v>30382</v>
      </c>
      <c r="D15" s="14">
        <f t="shared" si="0"/>
        <v>22505</v>
      </c>
      <c r="E15" s="14">
        <f>ROUND(D15*0.34,0)</f>
        <v>7652</v>
      </c>
      <c r="F15" s="14">
        <f t="shared" si="1"/>
        <v>225</v>
      </c>
      <c r="G15" s="14"/>
    </row>
    <row r="16" spans="1:7" ht="15">
      <c r="A16" s="2" t="s">
        <v>564</v>
      </c>
      <c r="B16" s="2" t="s">
        <v>565</v>
      </c>
      <c r="C16" s="14">
        <v>245079</v>
      </c>
      <c r="D16" s="14">
        <f t="shared" si="0"/>
        <v>181540</v>
      </c>
      <c r="E16" s="14">
        <f>ROUND(D16*0.34,0)</f>
        <v>61724</v>
      </c>
      <c r="F16" s="14">
        <f t="shared" si="1"/>
        <v>1815</v>
      </c>
      <c r="G16" s="14"/>
    </row>
    <row r="17" spans="1:7" ht="15">
      <c r="A17" s="2" t="s">
        <v>566</v>
      </c>
      <c r="B17" s="2" t="s">
        <v>567</v>
      </c>
      <c r="C17" s="14">
        <v>66840</v>
      </c>
      <c r="D17" s="14">
        <f t="shared" si="0"/>
        <v>49511</v>
      </c>
      <c r="E17" s="14">
        <f>ROUND(D17*0.34,0)</f>
        <v>16834</v>
      </c>
      <c r="F17" s="14">
        <f t="shared" si="1"/>
        <v>495</v>
      </c>
      <c r="G17" s="14"/>
    </row>
    <row r="18" spans="1:7" ht="15">
      <c r="A18" s="2" t="s">
        <v>568</v>
      </c>
      <c r="B18" s="2" t="s">
        <v>569</v>
      </c>
      <c r="C18" s="14">
        <v>50636</v>
      </c>
      <c r="D18" s="14">
        <f t="shared" si="0"/>
        <v>37508</v>
      </c>
      <c r="E18" s="14">
        <f>ROUND(D18*0.34,0)</f>
        <v>12753</v>
      </c>
      <c r="F18" s="14">
        <f t="shared" si="1"/>
        <v>375</v>
      </c>
      <c r="G18" s="14"/>
    </row>
    <row r="19" spans="1:7" ht="15">
      <c r="A19" s="2" t="s">
        <v>570</v>
      </c>
      <c r="B19" s="2" t="s">
        <v>571</v>
      </c>
      <c r="C19" s="14">
        <v>10127</v>
      </c>
      <c r="D19" s="14">
        <f t="shared" si="0"/>
        <v>7501</v>
      </c>
      <c r="E19" s="14">
        <f>ROUND(D19*0.34,0)+(1)</f>
        <v>2551</v>
      </c>
      <c r="F19" s="14">
        <f t="shared" si="1"/>
        <v>75</v>
      </c>
      <c r="G19" s="14"/>
    </row>
    <row r="20" spans="1:7" ht="15">
      <c r="A20" s="2" t="s">
        <v>572</v>
      </c>
      <c r="B20" s="2" t="s">
        <v>573</v>
      </c>
      <c r="C20" s="14">
        <v>44560</v>
      </c>
      <c r="D20" s="14">
        <f t="shared" si="0"/>
        <v>33007</v>
      </c>
      <c r="E20" s="14">
        <f>ROUND(D20*0.34,0)+(1)</f>
        <v>11223</v>
      </c>
      <c r="F20" s="14">
        <f t="shared" si="1"/>
        <v>330</v>
      </c>
      <c r="G20" s="14"/>
    </row>
    <row r="21" spans="1:7" ht="15">
      <c r="A21" s="2" t="s">
        <v>574</v>
      </c>
      <c r="B21" s="2" t="s">
        <v>575</v>
      </c>
      <c r="C21" s="14">
        <v>2025</v>
      </c>
      <c r="D21" s="14">
        <f t="shared" si="0"/>
        <v>1500</v>
      </c>
      <c r="E21" s="14">
        <f>ROUND(D21*0.34,0)</f>
        <v>510</v>
      </c>
      <c r="F21" s="14">
        <f t="shared" si="1"/>
        <v>15</v>
      </c>
      <c r="G21" s="14"/>
    </row>
    <row r="22" spans="1:7" ht="15">
      <c r="A22" s="2" t="s">
        <v>576</v>
      </c>
      <c r="B22" s="2" t="s">
        <v>577</v>
      </c>
      <c r="C22" s="14"/>
      <c r="D22" s="14"/>
      <c r="E22" s="14"/>
      <c r="F22" s="14"/>
      <c r="G22" s="14">
        <v>4051</v>
      </c>
    </row>
    <row r="23" spans="1:7" ht="15">
      <c r="A23" s="2" t="s">
        <v>578</v>
      </c>
      <c r="B23" s="2" t="s">
        <v>579</v>
      </c>
      <c r="C23" s="14">
        <v>22280</v>
      </c>
      <c r="D23" s="14">
        <f aca="true" t="shared" si="3" ref="D23:D36">ROUND(C23/1.35,0)</f>
        <v>16504</v>
      </c>
      <c r="E23" s="14">
        <f>ROUND(D23*0.34,0)</f>
        <v>5611</v>
      </c>
      <c r="F23" s="14">
        <f aca="true" t="shared" si="4" ref="F23:F36">ROUND(D23*0.01,0)</f>
        <v>165</v>
      </c>
      <c r="G23" s="14"/>
    </row>
    <row r="24" spans="1:7" ht="15">
      <c r="A24" s="2" t="s">
        <v>580</v>
      </c>
      <c r="B24" s="2" t="s">
        <v>581</v>
      </c>
      <c r="C24" s="14">
        <v>20254</v>
      </c>
      <c r="D24" s="14">
        <f t="shared" si="3"/>
        <v>15003</v>
      </c>
      <c r="E24" s="14">
        <f>ROUND(D24*0.34,0)</f>
        <v>5101</v>
      </c>
      <c r="F24" s="14">
        <f t="shared" si="4"/>
        <v>150</v>
      </c>
      <c r="G24" s="14"/>
    </row>
    <row r="25" spans="1:7" ht="15">
      <c r="A25" s="2" t="s">
        <v>582</v>
      </c>
      <c r="B25" s="2" t="s">
        <v>583</v>
      </c>
      <c r="C25" s="14">
        <v>2025</v>
      </c>
      <c r="D25" s="14">
        <f t="shared" si="3"/>
        <v>1500</v>
      </c>
      <c r="E25" s="14">
        <f>ROUND(D25*0.34,0)</f>
        <v>510</v>
      </c>
      <c r="F25" s="14">
        <f t="shared" si="4"/>
        <v>15</v>
      </c>
      <c r="G25" s="14"/>
    </row>
    <row r="26" spans="1:7" ht="15">
      <c r="A26" s="2" t="s">
        <v>584</v>
      </c>
      <c r="B26" s="2" t="s">
        <v>585</v>
      </c>
      <c r="C26" s="14">
        <v>62789</v>
      </c>
      <c r="D26" s="14">
        <f t="shared" si="3"/>
        <v>46510</v>
      </c>
      <c r="E26" s="14">
        <f>ROUND(D26*0.34,0)+(1)</f>
        <v>15814</v>
      </c>
      <c r="F26" s="14">
        <f t="shared" si="4"/>
        <v>465</v>
      </c>
      <c r="G26" s="14"/>
    </row>
    <row r="27" spans="1:7" ht="15">
      <c r="A27" s="2" t="s">
        <v>586</v>
      </c>
      <c r="B27" s="2" t="s">
        <v>587</v>
      </c>
      <c r="C27" s="14">
        <v>4051</v>
      </c>
      <c r="D27" s="14">
        <f t="shared" si="3"/>
        <v>3001</v>
      </c>
      <c r="E27" s="14">
        <f>ROUND(D27*0.34,0)</f>
        <v>1020</v>
      </c>
      <c r="F27" s="14">
        <f t="shared" si="4"/>
        <v>30</v>
      </c>
      <c r="G27" s="14"/>
    </row>
    <row r="28" spans="1:7" ht="15">
      <c r="A28" s="2" t="s">
        <v>588</v>
      </c>
      <c r="B28" s="2" t="s">
        <v>589</v>
      </c>
      <c r="C28" s="14">
        <v>48611</v>
      </c>
      <c r="D28" s="14">
        <f t="shared" si="3"/>
        <v>36008</v>
      </c>
      <c r="E28" s="14">
        <f>ROUND(D28*0.34,0)</f>
        <v>12243</v>
      </c>
      <c r="F28" s="14">
        <f t="shared" si="4"/>
        <v>360</v>
      </c>
      <c r="G28" s="14"/>
    </row>
    <row r="29" spans="1:7" ht="15">
      <c r="A29" s="2" t="s">
        <v>590</v>
      </c>
      <c r="B29" s="2" t="s">
        <v>591</v>
      </c>
      <c r="C29" s="14">
        <v>42534</v>
      </c>
      <c r="D29" s="14">
        <f t="shared" si="3"/>
        <v>31507</v>
      </c>
      <c r="E29" s="14">
        <f>ROUND(D29*0.34,0)</f>
        <v>10712</v>
      </c>
      <c r="F29" s="14">
        <f t="shared" si="4"/>
        <v>315</v>
      </c>
      <c r="G29" s="14"/>
    </row>
    <row r="30" spans="1:7" ht="15">
      <c r="A30" s="2" t="s">
        <v>592</v>
      </c>
      <c r="B30" s="2" t="s">
        <v>593</v>
      </c>
      <c r="C30" s="14">
        <v>18229</v>
      </c>
      <c r="D30" s="14">
        <f t="shared" si="3"/>
        <v>13503</v>
      </c>
      <c r="E30" s="14">
        <f>ROUND(D30*0.34,0)</f>
        <v>4591</v>
      </c>
      <c r="F30" s="14">
        <f t="shared" si="4"/>
        <v>135</v>
      </c>
      <c r="G30" s="14"/>
    </row>
    <row r="31" spans="1:7" ht="15">
      <c r="A31" s="2" t="s">
        <v>594</v>
      </c>
      <c r="B31" s="2" t="s">
        <v>595</v>
      </c>
      <c r="C31" s="14">
        <v>8102</v>
      </c>
      <c r="D31" s="14">
        <f t="shared" si="3"/>
        <v>6001</v>
      </c>
      <c r="E31" s="14">
        <f>ROUND(D31*0.34,0)+(1)</f>
        <v>2041</v>
      </c>
      <c r="F31" s="14">
        <f t="shared" si="4"/>
        <v>60</v>
      </c>
      <c r="G31" s="14"/>
    </row>
    <row r="32" spans="1:7" ht="15">
      <c r="A32" s="2" t="s">
        <v>596</v>
      </c>
      <c r="B32" s="2" t="s">
        <v>597</v>
      </c>
      <c r="C32" s="14">
        <v>8102</v>
      </c>
      <c r="D32" s="14">
        <f t="shared" si="3"/>
        <v>6001</v>
      </c>
      <c r="E32" s="14">
        <f>ROUND(D32*0.34,0)+(1)</f>
        <v>2041</v>
      </c>
      <c r="F32" s="14">
        <f t="shared" si="4"/>
        <v>60</v>
      </c>
      <c r="G32" s="14"/>
    </row>
    <row r="33" spans="1:7" ht="15">
      <c r="A33" s="2" t="s">
        <v>598</v>
      </c>
      <c r="B33" s="2" t="s">
        <v>599</v>
      </c>
      <c r="C33" s="14">
        <v>20254</v>
      </c>
      <c r="D33" s="14">
        <f t="shared" si="3"/>
        <v>15003</v>
      </c>
      <c r="E33" s="14">
        <f>ROUND(D33*0.34,0)</f>
        <v>5101</v>
      </c>
      <c r="F33" s="14">
        <f t="shared" si="4"/>
        <v>150</v>
      </c>
      <c r="G33" s="14"/>
    </row>
    <row r="34" spans="1:7" ht="15">
      <c r="A34" s="2" t="s">
        <v>600</v>
      </c>
      <c r="B34" s="2" t="s">
        <v>601</v>
      </c>
      <c r="C34" s="14">
        <v>34433</v>
      </c>
      <c r="D34" s="14">
        <f t="shared" si="3"/>
        <v>25506</v>
      </c>
      <c r="E34" s="14">
        <f>ROUND(D34*0.34,0)</f>
        <v>8672</v>
      </c>
      <c r="F34" s="14">
        <f t="shared" si="4"/>
        <v>255</v>
      </c>
      <c r="G34" s="14"/>
    </row>
    <row r="35" spans="1:7" ht="15">
      <c r="A35" s="2" t="s">
        <v>602</v>
      </c>
      <c r="B35" s="2" t="s">
        <v>603</v>
      </c>
      <c r="C35" s="14">
        <v>48611</v>
      </c>
      <c r="D35" s="14">
        <f t="shared" si="3"/>
        <v>36008</v>
      </c>
      <c r="E35" s="14">
        <f>ROUND(D35*0.34,0)</f>
        <v>12243</v>
      </c>
      <c r="F35" s="14">
        <f t="shared" si="4"/>
        <v>360</v>
      </c>
      <c r="G35" s="14"/>
    </row>
    <row r="36" spans="1:7" ht="15">
      <c r="A36" s="2" t="s">
        <v>604</v>
      </c>
      <c r="B36" s="2" t="s">
        <v>605</v>
      </c>
      <c r="C36" s="14">
        <v>10026</v>
      </c>
      <c r="D36" s="14">
        <f t="shared" si="3"/>
        <v>7427</v>
      </c>
      <c r="E36" s="14">
        <f>ROUND(D36*0.34,0)</f>
        <v>2525</v>
      </c>
      <c r="F36" s="14">
        <f t="shared" si="4"/>
        <v>74</v>
      </c>
      <c r="G36" s="14"/>
    </row>
    <row r="37" spans="1:7" ht="19.5" customHeight="1">
      <c r="A37" s="30" t="s">
        <v>77</v>
      </c>
      <c r="B37" s="30"/>
      <c r="C37" s="15">
        <f>SUM(C3:C36)</f>
        <v>1437055</v>
      </c>
      <c r="D37" s="15">
        <f>SUM(D3:D36)</f>
        <v>1064482</v>
      </c>
      <c r="E37" s="15">
        <f>SUM(E3:E36)</f>
        <v>361931</v>
      </c>
      <c r="F37" s="15">
        <f>SUM(F3:F36)</f>
        <v>10642</v>
      </c>
      <c r="G37" s="15">
        <f>SUM(G3:G36)</f>
        <v>4051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37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14.00390625" style="0" customWidth="1"/>
    <col min="2" max="2" width="87.8515625" style="0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5.28125" style="0" bestFit="1" customWidth="1"/>
    <col min="7" max="7" width="5.7109375" style="0" bestFit="1" customWidth="1"/>
  </cols>
  <sheetData>
    <row r="1" spans="1:7" ht="30" customHeight="1">
      <c r="A1" s="31" t="s">
        <v>743</v>
      </c>
      <c r="B1" s="32"/>
      <c r="C1" s="32"/>
      <c r="D1" s="32"/>
      <c r="E1" s="32"/>
      <c r="F1" s="32"/>
      <c r="G1" s="32"/>
    </row>
    <row r="2" spans="1:7" ht="19.5" customHeight="1">
      <c r="A2" s="3" t="s">
        <v>0</v>
      </c>
      <c r="B2" s="3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</row>
    <row r="3" spans="1:7" ht="15">
      <c r="A3" s="4" t="s">
        <v>606</v>
      </c>
      <c r="B3" s="4" t="s">
        <v>607</v>
      </c>
      <c r="C3" s="17">
        <v>234952</v>
      </c>
      <c r="D3" s="17">
        <f aca="true" t="shared" si="0" ref="D3:D19">ROUND(C3/1.35,0)</f>
        <v>174039</v>
      </c>
      <c r="E3" s="17">
        <f>ROUND(D3*0.34,0)</f>
        <v>59173</v>
      </c>
      <c r="F3" s="17">
        <f aca="true" t="shared" si="1" ref="F3:F19">ROUND(D3*0.01,0)</f>
        <v>1740</v>
      </c>
      <c r="G3" s="17"/>
    </row>
    <row r="4" spans="1:7" ht="15">
      <c r="A4" s="4" t="s">
        <v>608</v>
      </c>
      <c r="B4" s="4" t="s">
        <v>609</v>
      </c>
      <c r="C4" s="17">
        <v>38484</v>
      </c>
      <c r="D4" s="17">
        <f t="shared" si="0"/>
        <v>28507</v>
      </c>
      <c r="E4" s="17">
        <f>ROUND(D4*0.34,0)</f>
        <v>9692</v>
      </c>
      <c r="F4" s="17">
        <f t="shared" si="1"/>
        <v>285</v>
      </c>
      <c r="G4" s="17"/>
    </row>
    <row r="5" spans="1:7" ht="15">
      <c r="A5" s="4" t="s">
        <v>610</v>
      </c>
      <c r="B5" s="4" t="s">
        <v>611</v>
      </c>
      <c r="C5" s="17">
        <v>2025</v>
      </c>
      <c r="D5" s="17">
        <f t="shared" si="0"/>
        <v>1500</v>
      </c>
      <c r="E5" s="17">
        <f>ROUND(D5*0.34,0)</f>
        <v>510</v>
      </c>
      <c r="F5" s="17">
        <f t="shared" si="1"/>
        <v>15</v>
      </c>
      <c r="G5" s="17"/>
    </row>
    <row r="6" spans="1:7" ht="30">
      <c r="A6" s="4" t="s">
        <v>612</v>
      </c>
      <c r="B6" s="4" t="s">
        <v>613</v>
      </c>
      <c r="C6" s="17">
        <v>147858</v>
      </c>
      <c r="D6" s="17">
        <f t="shared" si="0"/>
        <v>109524</v>
      </c>
      <c r="E6" s="17">
        <f>ROUND(D6*0.34,0)+(1)</f>
        <v>37239</v>
      </c>
      <c r="F6" s="17">
        <f t="shared" si="1"/>
        <v>1095</v>
      </c>
      <c r="G6" s="17"/>
    </row>
    <row r="7" spans="1:7" ht="15">
      <c r="A7" s="4" t="s">
        <v>614</v>
      </c>
      <c r="B7" s="4" t="s">
        <v>615</v>
      </c>
      <c r="C7" s="17">
        <v>54687</v>
      </c>
      <c r="D7" s="17">
        <f t="shared" si="0"/>
        <v>40509</v>
      </c>
      <c r="E7" s="17">
        <f>ROUND(D7*0.34,0)</f>
        <v>13773</v>
      </c>
      <c r="F7" s="17">
        <f t="shared" si="1"/>
        <v>405</v>
      </c>
      <c r="G7" s="17"/>
    </row>
    <row r="8" spans="1:7" ht="15">
      <c r="A8" s="4" t="s">
        <v>616</v>
      </c>
      <c r="B8" s="4" t="s">
        <v>617</v>
      </c>
      <c r="C8" s="17">
        <v>78993</v>
      </c>
      <c r="D8" s="17">
        <f t="shared" si="0"/>
        <v>58513</v>
      </c>
      <c r="E8" s="17">
        <f>ROUND(D8*0.34,0)+(1)</f>
        <v>19895</v>
      </c>
      <c r="F8" s="17">
        <f t="shared" si="1"/>
        <v>585</v>
      </c>
      <c r="G8" s="17"/>
    </row>
    <row r="9" spans="1:7" ht="15">
      <c r="A9" s="4" t="s">
        <v>618</v>
      </c>
      <c r="B9" s="4" t="s">
        <v>619</v>
      </c>
      <c r="C9" s="17">
        <v>10127</v>
      </c>
      <c r="D9" s="17">
        <f t="shared" si="0"/>
        <v>7501</v>
      </c>
      <c r="E9" s="17">
        <f>ROUND(D9*0.34,0)+(1)</f>
        <v>2551</v>
      </c>
      <c r="F9" s="17">
        <f t="shared" si="1"/>
        <v>75</v>
      </c>
      <c r="G9" s="17"/>
    </row>
    <row r="10" spans="1:7" ht="15">
      <c r="A10" s="4" t="s">
        <v>620</v>
      </c>
      <c r="B10" s="4" t="s">
        <v>621</v>
      </c>
      <c r="C10" s="17">
        <v>32407</v>
      </c>
      <c r="D10" s="17">
        <f t="shared" si="0"/>
        <v>24005</v>
      </c>
      <c r="E10" s="17">
        <f>ROUND(D10*0.34,0)</f>
        <v>8162</v>
      </c>
      <c r="F10" s="17">
        <f t="shared" si="1"/>
        <v>240</v>
      </c>
      <c r="G10" s="17"/>
    </row>
    <row r="11" spans="1:7" ht="15">
      <c r="A11" s="4" t="s">
        <v>622</v>
      </c>
      <c r="B11" s="4" t="s">
        <v>623</v>
      </c>
      <c r="C11" s="17">
        <v>81018</v>
      </c>
      <c r="D11" s="17">
        <f t="shared" si="0"/>
        <v>60013</v>
      </c>
      <c r="E11" s="17">
        <f>ROUND(D11*0.34,0)+(1)</f>
        <v>20405</v>
      </c>
      <c r="F11" s="17">
        <f t="shared" si="1"/>
        <v>600</v>
      </c>
      <c r="G11" s="17"/>
    </row>
    <row r="12" spans="1:7" ht="15">
      <c r="A12" s="4" t="s">
        <v>624</v>
      </c>
      <c r="B12" s="4" t="s">
        <v>625</v>
      </c>
      <c r="C12" s="17">
        <v>4051</v>
      </c>
      <c r="D12" s="17">
        <f t="shared" si="0"/>
        <v>3001</v>
      </c>
      <c r="E12" s="17">
        <f>ROUND(D12*0.34,0)</f>
        <v>1020</v>
      </c>
      <c r="F12" s="17">
        <f t="shared" si="1"/>
        <v>30</v>
      </c>
      <c r="G12" s="17"/>
    </row>
    <row r="13" spans="1:7" ht="15">
      <c r="A13" s="4" t="s">
        <v>626</v>
      </c>
      <c r="B13" s="4" t="s">
        <v>627</v>
      </c>
      <c r="C13" s="17">
        <v>10127</v>
      </c>
      <c r="D13" s="17">
        <f t="shared" si="0"/>
        <v>7501</v>
      </c>
      <c r="E13" s="17">
        <f>ROUND(D13*0.34,0)+(1)</f>
        <v>2551</v>
      </c>
      <c r="F13" s="17">
        <f t="shared" si="1"/>
        <v>75</v>
      </c>
      <c r="G13" s="17"/>
    </row>
    <row r="14" spans="1:7" ht="15">
      <c r="A14" s="4" t="s">
        <v>628</v>
      </c>
      <c r="B14" s="4" t="s">
        <v>629</v>
      </c>
      <c r="C14" s="17">
        <v>44560</v>
      </c>
      <c r="D14" s="17">
        <f t="shared" si="0"/>
        <v>33007</v>
      </c>
      <c r="E14" s="17">
        <f>ROUND(D14*0.34,0)+(1)</f>
        <v>11223</v>
      </c>
      <c r="F14" s="17">
        <f t="shared" si="1"/>
        <v>330</v>
      </c>
      <c r="G14" s="17"/>
    </row>
    <row r="15" spans="1:7" ht="15">
      <c r="A15" s="4" t="s">
        <v>630</v>
      </c>
      <c r="B15" s="4" t="s">
        <v>631</v>
      </c>
      <c r="C15" s="17">
        <v>48611</v>
      </c>
      <c r="D15" s="17">
        <f t="shared" si="0"/>
        <v>36008</v>
      </c>
      <c r="E15" s="17">
        <f>ROUND(D15*0.34,0)</f>
        <v>12243</v>
      </c>
      <c r="F15" s="17">
        <f t="shared" si="1"/>
        <v>360</v>
      </c>
      <c r="G15" s="17"/>
    </row>
    <row r="16" spans="1:7" ht="15">
      <c r="A16" s="4" t="s">
        <v>632</v>
      </c>
      <c r="B16" s="4" t="s">
        <v>633</v>
      </c>
      <c r="C16" s="17">
        <v>218749</v>
      </c>
      <c r="D16" s="17">
        <f t="shared" si="0"/>
        <v>162036</v>
      </c>
      <c r="E16" s="17">
        <f>ROUND(D16*0.34,0)+(1)</f>
        <v>55093</v>
      </c>
      <c r="F16" s="17">
        <f t="shared" si="1"/>
        <v>1620</v>
      </c>
      <c r="G16" s="17"/>
    </row>
    <row r="17" spans="1:7" ht="15">
      <c r="A17" s="4" t="s">
        <v>634</v>
      </c>
      <c r="B17" s="4" t="s">
        <v>635</v>
      </c>
      <c r="C17" s="17">
        <v>2025</v>
      </c>
      <c r="D17" s="17">
        <f t="shared" si="0"/>
        <v>1500</v>
      </c>
      <c r="E17" s="17">
        <f>ROUND(D17*0.34,0)</f>
        <v>510</v>
      </c>
      <c r="F17" s="17">
        <f t="shared" si="1"/>
        <v>15</v>
      </c>
      <c r="G17" s="17"/>
    </row>
    <row r="18" spans="1:7" ht="15">
      <c r="A18" s="4" t="s">
        <v>636</v>
      </c>
      <c r="B18" s="4" t="s">
        <v>637</v>
      </c>
      <c r="C18" s="17">
        <v>245079</v>
      </c>
      <c r="D18" s="17">
        <f t="shared" si="0"/>
        <v>181540</v>
      </c>
      <c r="E18" s="17">
        <f>ROUND(D18*0.34,0)</f>
        <v>61724</v>
      </c>
      <c r="F18" s="17">
        <f t="shared" si="1"/>
        <v>1815</v>
      </c>
      <c r="G18" s="17"/>
    </row>
    <row r="19" spans="1:7" ht="15">
      <c r="A19" s="4" t="s">
        <v>638</v>
      </c>
      <c r="B19" s="4" t="s">
        <v>639</v>
      </c>
      <c r="C19" s="17">
        <v>68865</v>
      </c>
      <c r="D19" s="17">
        <f t="shared" si="0"/>
        <v>51011</v>
      </c>
      <c r="E19" s="17">
        <f>ROUND(D19*0.34,0)</f>
        <v>17344</v>
      </c>
      <c r="F19" s="17">
        <f t="shared" si="1"/>
        <v>510</v>
      </c>
      <c r="G19" s="17"/>
    </row>
    <row r="20" spans="1:7" ht="19.5" customHeight="1">
      <c r="A20" s="35" t="s">
        <v>77</v>
      </c>
      <c r="B20" s="35"/>
      <c r="C20" s="18">
        <f>SUM(C3:C19)</f>
        <v>1322618</v>
      </c>
      <c r="D20" s="18">
        <f>SUM(D3:D19)</f>
        <v>979715</v>
      </c>
      <c r="E20" s="18">
        <f>SUM(E3:E19)</f>
        <v>333108</v>
      </c>
      <c r="F20" s="18">
        <f>SUM(F3:F19)</f>
        <v>9795</v>
      </c>
      <c r="G20" s="18">
        <f>SUM(G3:G19)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 alignWithMargins="0"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11.421875" style="0" bestFit="1" customWidth="1"/>
    <col min="2" max="2" width="58.57421875" style="5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7" width="6.421875" style="0" bestFit="1" customWidth="1"/>
  </cols>
  <sheetData>
    <row r="1" spans="1:7" ht="30" customHeight="1">
      <c r="A1" s="31" t="s">
        <v>783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30">
      <c r="A3" s="2" t="s">
        <v>640</v>
      </c>
      <c r="B3" s="4" t="s">
        <v>641</v>
      </c>
      <c r="C3" s="14">
        <v>10127</v>
      </c>
      <c r="D3" s="14">
        <f aca="true" t="shared" si="0" ref="D3:D28">ROUND(C3/1.35,0)</f>
        <v>7501</v>
      </c>
      <c r="E3" s="14">
        <f>ROUND(D3*0.34,0)+(1)</f>
        <v>2551</v>
      </c>
      <c r="F3" s="14">
        <f aca="true" t="shared" si="1" ref="F3:F28">ROUND(D3*0.01,0)</f>
        <v>75</v>
      </c>
      <c r="G3" s="14"/>
    </row>
    <row r="4" spans="1:7" ht="15">
      <c r="A4" s="2" t="s">
        <v>642</v>
      </c>
      <c r="B4" s="4" t="s">
        <v>643</v>
      </c>
      <c r="C4" s="14">
        <v>32407</v>
      </c>
      <c r="D4" s="14">
        <f t="shared" si="0"/>
        <v>24005</v>
      </c>
      <c r="E4" s="14">
        <f>ROUND(D4*0.34,0)</f>
        <v>8162</v>
      </c>
      <c r="F4" s="14">
        <f t="shared" si="1"/>
        <v>240</v>
      </c>
      <c r="G4" s="14"/>
    </row>
    <row r="5" spans="1:7" ht="15">
      <c r="A5" s="2" t="s">
        <v>644</v>
      </c>
      <c r="B5" s="4" t="s">
        <v>645</v>
      </c>
      <c r="C5" s="14">
        <v>14178</v>
      </c>
      <c r="D5" s="14">
        <f t="shared" si="0"/>
        <v>10502</v>
      </c>
      <c r="E5" s="14">
        <f>ROUND(D5*0.34,0)</f>
        <v>3571</v>
      </c>
      <c r="F5" s="14">
        <f t="shared" si="1"/>
        <v>105</v>
      </c>
      <c r="G5" s="14"/>
    </row>
    <row r="6" spans="1:7" ht="13.5" customHeight="1">
      <c r="A6" s="2" t="s">
        <v>646</v>
      </c>
      <c r="B6" s="4" t="s">
        <v>647</v>
      </c>
      <c r="C6" s="14">
        <v>6076</v>
      </c>
      <c r="D6" s="14">
        <f t="shared" si="0"/>
        <v>4501</v>
      </c>
      <c r="E6" s="14">
        <f>ROUND(D6*0.34,0)</f>
        <v>1530</v>
      </c>
      <c r="F6" s="14">
        <f t="shared" si="1"/>
        <v>45</v>
      </c>
      <c r="G6" s="14"/>
    </row>
    <row r="7" spans="1:7" ht="15">
      <c r="A7" s="2" t="s">
        <v>648</v>
      </c>
      <c r="B7" s="4" t="s">
        <v>649</v>
      </c>
      <c r="C7" s="14">
        <v>26230</v>
      </c>
      <c r="D7" s="14">
        <f t="shared" si="0"/>
        <v>19430</v>
      </c>
      <c r="E7" s="14">
        <f>ROUND(D7*0.34,0)</f>
        <v>6606</v>
      </c>
      <c r="F7" s="14">
        <f t="shared" si="1"/>
        <v>194</v>
      </c>
      <c r="G7" s="14"/>
    </row>
    <row r="8" spans="1:7" ht="15">
      <c r="A8" s="2" t="s">
        <v>650</v>
      </c>
      <c r="B8" s="4" t="s">
        <v>651</v>
      </c>
      <c r="C8" s="14">
        <v>101272</v>
      </c>
      <c r="D8" s="14">
        <f t="shared" si="0"/>
        <v>75016</v>
      </c>
      <c r="E8" s="14">
        <f>ROUND(D8*0.34,0)+(1)</f>
        <v>25506</v>
      </c>
      <c r="F8" s="14">
        <f t="shared" si="1"/>
        <v>750</v>
      </c>
      <c r="G8" s="14"/>
    </row>
    <row r="9" spans="1:7" ht="30">
      <c r="A9" s="2" t="s">
        <v>652</v>
      </c>
      <c r="B9" s="4" t="s">
        <v>653</v>
      </c>
      <c r="C9" s="14">
        <v>113425</v>
      </c>
      <c r="D9" s="14">
        <f t="shared" si="0"/>
        <v>84019</v>
      </c>
      <c r="E9" s="14">
        <f>ROUND(D9*0.34,0)</f>
        <v>28566</v>
      </c>
      <c r="F9" s="14">
        <f t="shared" si="1"/>
        <v>840</v>
      </c>
      <c r="G9" s="14"/>
    </row>
    <row r="10" spans="1:7" ht="17.25" customHeight="1">
      <c r="A10" s="2" t="s">
        <v>654</v>
      </c>
      <c r="B10" s="4" t="s">
        <v>655</v>
      </c>
      <c r="C10" s="14">
        <v>64814</v>
      </c>
      <c r="D10" s="14">
        <f t="shared" si="0"/>
        <v>48010</v>
      </c>
      <c r="E10" s="14">
        <f>ROUND(D10*0.34,0)+(1)</f>
        <v>16324</v>
      </c>
      <c r="F10" s="14">
        <f t="shared" si="1"/>
        <v>480</v>
      </c>
      <c r="G10" s="14"/>
    </row>
    <row r="11" spans="1:7" ht="15">
      <c r="A11" s="2" t="s">
        <v>656</v>
      </c>
      <c r="B11" s="4" t="s">
        <v>657</v>
      </c>
      <c r="C11" s="14">
        <v>10127</v>
      </c>
      <c r="D11" s="14">
        <f t="shared" si="0"/>
        <v>7501</v>
      </c>
      <c r="E11" s="14">
        <f>ROUND(D11*0.34,0)+(1)</f>
        <v>2551</v>
      </c>
      <c r="F11" s="14">
        <f t="shared" si="1"/>
        <v>75</v>
      </c>
      <c r="G11" s="14"/>
    </row>
    <row r="12" spans="1:7" ht="15">
      <c r="A12" s="2" t="s">
        <v>658</v>
      </c>
      <c r="B12" s="4" t="s">
        <v>659</v>
      </c>
      <c r="C12" s="14">
        <v>16204</v>
      </c>
      <c r="D12" s="14">
        <f t="shared" si="0"/>
        <v>12003</v>
      </c>
      <c r="E12" s="14">
        <f aca="true" t="shared" si="2" ref="E12:E24">ROUND(D12*0.34,0)</f>
        <v>4081</v>
      </c>
      <c r="F12" s="14">
        <f t="shared" si="1"/>
        <v>120</v>
      </c>
      <c r="G12" s="14"/>
    </row>
    <row r="13" spans="1:7" ht="30">
      <c r="A13" s="2" t="s">
        <v>660</v>
      </c>
      <c r="B13" s="4" t="s">
        <v>661</v>
      </c>
      <c r="C13" s="14">
        <v>91145</v>
      </c>
      <c r="D13" s="14">
        <f t="shared" si="0"/>
        <v>67515</v>
      </c>
      <c r="E13" s="14">
        <f t="shared" si="2"/>
        <v>22955</v>
      </c>
      <c r="F13" s="14">
        <f t="shared" si="1"/>
        <v>675</v>
      </c>
      <c r="G13" s="14"/>
    </row>
    <row r="14" spans="1:7" ht="15">
      <c r="A14" s="2" t="s">
        <v>662</v>
      </c>
      <c r="B14" s="4" t="s">
        <v>663</v>
      </c>
      <c r="C14" s="14">
        <v>95196</v>
      </c>
      <c r="D14" s="14">
        <f t="shared" si="0"/>
        <v>70516</v>
      </c>
      <c r="E14" s="14">
        <f t="shared" si="2"/>
        <v>23975</v>
      </c>
      <c r="F14" s="14">
        <f t="shared" si="1"/>
        <v>705</v>
      </c>
      <c r="G14" s="14"/>
    </row>
    <row r="15" spans="1:7" ht="15">
      <c r="A15" s="2" t="s">
        <v>664</v>
      </c>
      <c r="B15" s="4" t="s">
        <v>665</v>
      </c>
      <c r="C15" s="14">
        <v>4051</v>
      </c>
      <c r="D15" s="14">
        <f t="shared" si="0"/>
        <v>3001</v>
      </c>
      <c r="E15" s="14">
        <f t="shared" si="2"/>
        <v>1020</v>
      </c>
      <c r="F15" s="14">
        <f t="shared" si="1"/>
        <v>30</v>
      </c>
      <c r="G15" s="14"/>
    </row>
    <row r="16" spans="1:7" ht="30">
      <c r="A16" s="2" t="s">
        <v>666</v>
      </c>
      <c r="B16" s="4" t="s">
        <v>667</v>
      </c>
      <c r="C16" s="14">
        <v>22280</v>
      </c>
      <c r="D16" s="14">
        <f t="shared" si="0"/>
        <v>16504</v>
      </c>
      <c r="E16" s="14">
        <f t="shared" si="2"/>
        <v>5611</v>
      </c>
      <c r="F16" s="14">
        <f t="shared" si="1"/>
        <v>165</v>
      </c>
      <c r="G16" s="14"/>
    </row>
    <row r="17" spans="1:7" ht="15">
      <c r="A17" s="2" t="s">
        <v>668</v>
      </c>
      <c r="B17" s="4" t="s">
        <v>669</v>
      </c>
      <c r="C17" s="14">
        <v>20254</v>
      </c>
      <c r="D17" s="14">
        <f t="shared" si="0"/>
        <v>15003</v>
      </c>
      <c r="E17" s="14">
        <f t="shared" si="2"/>
        <v>5101</v>
      </c>
      <c r="F17" s="14">
        <f t="shared" si="1"/>
        <v>150</v>
      </c>
      <c r="G17" s="14"/>
    </row>
    <row r="18" spans="1:7" ht="30">
      <c r="A18" s="2" t="s">
        <v>670</v>
      </c>
      <c r="B18" s="4" t="s">
        <v>671</v>
      </c>
      <c r="C18" s="14">
        <v>40509</v>
      </c>
      <c r="D18" s="14">
        <f t="shared" si="0"/>
        <v>30007</v>
      </c>
      <c r="E18" s="14">
        <f t="shared" si="2"/>
        <v>10202</v>
      </c>
      <c r="F18" s="14">
        <f t="shared" si="1"/>
        <v>300</v>
      </c>
      <c r="G18" s="14"/>
    </row>
    <row r="19" spans="1:7" ht="30">
      <c r="A19" s="2" t="s">
        <v>672</v>
      </c>
      <c r="B19" s="4" t="s">
        <v>673</v>
      </c>
      <c r="C19" s="14">
        <v>20254</v>
      </c>
      <c r="D19" s="14">
        <f t="shared" si="0"/>
        <v>15003</v>
      </c>
      <c r="E19" s="14">
        <f t="shared" si="2"/>
        <v>5101</v>
      </c>
      <c r="F19" s="14">
        <f t="shared" si="1"/>
        <v>150</v>
      </c>
      <c r="G19" s="14"/>
    </row>
    <row r="20" spans="1:7" ht="30">
      <c r="A20" s="2" t="s">
        <v>674</v>
      </c>
      <c r="B20" s="4" t="s">
        <v>675</v>
      </c>
      <c r="C20" s="14">
        <v>30382</v>
      </c>
      <c r="D20" s="14">
        <f t="shared" si="0"/>
        <v>22505</v>
      </c>
      <c r="E20" s="14">
        <f t="shared" si="2"/>
        <v>7652</v>
      </c>
      <c r="F20" s="14">
        <f t="shared" si="1"/>
        <v>225</v>
      </c>
      <c r="G20" s="14"/>
    </row>
    <row r="21" spans="1:7" ht="18" customHeight="1">
      <c r="A21" s="2" t="s">
        <v>676</v>
      </c>
      <c r="B21" s="4" t="s">
        <v>677</v>
      </c>
      <c r="C21" s="14">
        <v>164061</v>
      </c>
      <c r="D21" s="14">
        <f t="shared" si="0"/>
        <v>121527</v>
      </c>
      <c r="E21" s="14">
        <f t="shared" si="2"/>
        <v>41319</v>
      </c>
      <c r="F21" s="14">
        <f t="shared" si="1"/>
        <v>1215</v>
      </c>
      <c r="G21" s="14"/>
    </row>
    <row r="22" spans="1:7" ht="15">
      <c r="A22" s="2" t="s">
        <v>678</v>
      </c>
      <c r="B22" s="4" t="s">
        <v>679</v>
      </c>
      <c r="C22" s="14">
        <v>52662</v>
      </c>
      <c r="D22" s="14">
        <f t="shared" si="0"/>
        <v>39009</v>
      </c>
      <c r="E22" s="14">
        <f t="shared" si="2"/>
        <v>13263</v>
      </c>
      <c r="F22" s="14">
        <f t="shared" si="1"/>
        <v>390</v>
      </c>
      <c r="G22" s="14"/>
    </row>
    <row r="23" spans="1:7" ht="15">
      <c r="A23" s="2" t="s">
        <v>680</v>
      </c>
      <c r="B23" s="4" t="s">
        <v>681</v>
      </c>
      <c r="C23" s="14">
        <v>30382</v>
      </c>
      <c r="D23" s="14">
        <f t="shared" si="0"/>
        <v>22505</v>
      </c>
      <c r="E23" s="14">
        <f t="shared" si="2"/>
        <v>7652</v>
      </c>
      <c r="F23" s="14">
        <f t="shared" si="1"/>
        <v>225</v>
      </c>
      <c r="G23" s="14"/>
    </row>
    <row r="24" spans="1:7" ht="15">
      <c r="A24" s="2" t="s">
        <v>682</v>
      </c>
      <c r="B24" s="4" t="s">
        <v>683</v>
      </c>
      <c r="C24" s="14">
        <v>24305</v>
      </c>
      <c r="D24" s="14">
        <f t="shared" si="0"/>
        <v>18004</v>
      </c>
      <c r="E24" s="14">
        <f t="shared" si="2"/>
        <v>6121</v>
      </c>
      <c r="F24" s="14">
        <f t="shared" si="1"/>
        <v>180</v>
      </c>
      <c r="G24" s="14"/>
    </row>
    <row r="25" spans="1:7" ht="15">
      <c r="A25" s="2" t="s">
        <v>684</v>
      </c>
      <c r="B25" s="4" t="s">
        <v>685</v>
      </c>
      <c r="C25" s="14">
        <v>10127</v>
      </c>
      <c r="D25" s="14">
        <f t="shared" si="0"/>
        <v>7501</v>
      </c>
      <c r="E25" s="14">
        <f>ROUND(D25*0.34,0)+(1)</f>
        <v>2551</v>
      </c>
      <c r="F25" s="14">
        <f t="shared" si="1"/>
        <v>75</v>
      </c>
      <c r="G25" s="14"/>
    </row>
    <row r="26" spans="1:7" ht="15">
      <c r="A26" s="2" t="s">
        <v>686</v>
      </c>
      <c r="B26" s="4" t="s">
        <v>687</v>
      </c>
      <c r="C26" s="14">
        <v>10127</v>
      </c>
      <c r="D26" s="14">
        <f t="shared" si="0"/>
        <v>7501</v>
      </c>
      <c r="E26" s="14">
        <f>ROUND(D26*0.34,0)+(1)</f>
        <v>2551</v>
      </c>
      <c r="F26" s="14">
        <f t="shared" si="1"/>
        <v>75</v>
      </c>
      <c r="G26" s="14"/>
    </row>
    <row r="27" spans="1:7" ht="30">
      <c r="A27" s="2" t="s">
        <v>688</v>
      </c>
      <c r="B27" s="4" t="s">
        <v>689</v>
      </c>
      <c r="C27" s="14">
        <v>6076</v>
      </c>
      <c r="D27" s="14">
        <f t="shared" si="0"/>
        <v>4501</v>
      </c>
      <c r="E27" s="14">
        <f>ROUND(D27*0.34,0)</f>
        <v>1530</v>
      </c>
      <c r="F27" s="14">
        <f t="shared" si="1"/>
        <v>45</v>
      </c>
      <c r="G27" s="14"/>
    </row>
    <row r="28" spans="1:7" ht="30">
      <c r="A28" s="2" t="s">
        <v>690</v>
      </c>
      <c r="B28" s="4" t="s">
        <v>691</v>
      </c>
      <c r="C28" s="14">
        <v>12254</v>
      </c>
      <c r="D28" s="14">
        <f t="shared" si="0"/>
        <v>9077</v>
      </c>
      <c r="E28" s="14">
        <f>ROUND(D28*0.34,0)</f>
        <v>3086</v>
      </c>
      <c r="F28" s="14">
        <f t="shared" si="1"/>
        <v>91</v>
      </c>
      <c r="G28" s="14"/>
    </row>
    <row r="29" spans="1:7" ht="30">
      <c r="A29" s="2" t="s">
        <v>692</v>
      </c>
      <c r="B29" s="4" t="s">
        <v>693</v>
      </c>
      <c r="C29" s="14"/>
      <c r="D29" s="14"/>
      <c r="E29" s="14"/>
      <c r="F29" s="14"/>
      <c r="G29" s="14">
        <v>12153</v>
      </c>
    </row>
    <row r="30" spans="1:7" ht="30">
      <c r="A30" s="2" t="s">
        <v>694</v>
      </c>
      <c r="B30" s="4" t="s">
        <v>695</v>
      </c>
      <c r="C30" s="14"/>
      <c r="D30" s="14"/>
      <c r="E30" s="14"/>
      <c r="F30" s="14"/>
      <c r="G30" s="14">
        <v>2025</v>
      </c>
    </row>
    <row r="31" spans="1:7" ht="15">
      <c r="A31" s="2" t="s">
        <v>696</v>
      </c>
      <c r="B31" s="4" t="s">
        <v>697</v>
      </c>
      <c r="C31" s="14">
        <v>40509</v>
      </c>
      <c r="D31" s="14">
        <f aca="true" t="shared" si="3" ref="D31:D44">ROUND(C31/1.35,0)</f>
        <v>30007</v>
      </c>
      <c r="E31" s="14">
        <f aca="true" t="shared" si="4" ref="E31:E37">ROUND(D31*0.34,0)</f>
        <v>10202</v>
      </c>
      <c r="F31" s="14">
        <f aca="true" t="shared" si="5" ref="F31:F44">ROUND(D31*0.01,0)</f>
        <v>300</v>
      </c>
      <c r="G31" s="14"/>
    </row>
    <row r="32" spans="1:7" ht="15">
      <c r="A32" s="2" t="s">
        <v>698</v>
      </c>
      <c r="B32" s="4" t="s">
        <v>699</v>
      </c>
      <c r="C32" s="14">
        <v>40509</v>
      </c>
      <c r="D32" s="14">
        <f t="shared" si="3"/>
        <v>30007</v>
      </c>
      <c r="E32" s="14">
        <f t="shared" si="4"/>
        <v>10202</v>
      </c>
      <c r="F32" s="14">
        <f t="shared" si="5"/>
        <v>300</v>
      </c>
      <c r="G32" s="14"/>
    </row>
    <row r="33" spans="1:7" ht="15">
      <c r="A33" s="2" t="s">
        <v>700</v>
      </c>
      <c r="B33" s="4" t="s">
        <v>701</v>
      </c>
      <c r="C33" s="14">
        <v>34433</v>
      </c>
      <c r="D33" s="14">
        <f t="shared" si="3"/>
        <v>25506</v>
      </c>
      <c r="E33" s="14">
        <f t="shared" si="4"/>
        <v>8672</v>
      </c>
      <c r="F33" s="14">
        <f t="shared" si="5"/>
        <v>255</v>
      </c>
      <c r="G33" s="14"/>
    </row>
    <row r="34" spans="1:7" ht="15">
      <c r="A34" s="2" t="s">
        <v>702</v>
      </c>
      <c r="B34" s="4" t="s">
        <v>703</v>
      </c>
      <c r="C34" s="14">
        <v>137731</v>
      </c>
      <c r="D34" s="14">
        <f t="shared" si="3"/>
        <v>102023</v>
      </c>
      <c r="E34" s="14">
        <f t="shared" si="4"/>
        <v>34688</v>
      </c>
      <c r="F34" s="14">
        <f t="shared" si="5"/>
        <v>1020</v>
      </c>
      <c r="G34" s="14"/>
    </row>
    <row r="35" spans="1:7" ht="15" customHeight="1">
      <c r="A35" s="2" t="s">
        <v>704</v>
      </c>
      <c r="B35" s="4" t="s">
        <v>705</v>
      </c>
      <c r="C35" s="14">
        <v>40509</v>
      </c>
      <c r="D35" s="14">
        <f t="shared" si="3"/>
        <v>30007</v>
      </c>
      <c r="E35" s="14">
        <f t="shared" si="4"/>
        <v>10202</v>
      </c>
      <c r="F35" s="14">
        <f t="shared" si="5"/>
        <v>300</v>
      </c>
      <c r="G35" s="14"/>
    </row>
    <row r="36" spans="1:7" ht="15">
      <c r="A36" s="2" t="s">
        <v>706</v>
      </c>
      <c r="B36" s="4" t="s">
        <v>707</v>
      </c>
      <c r="C36" s="14">
        <v>60763</v>
      </c>
      <c r="D36" s="14">
        <f t="shared" si="3"/>
        <v>45010</v>
      </c>
      <c r="E36" s="14">
        <f t="shared" si="4"/>
        <v>15303</v>
      </c>
      <c r="F36" s="14">
        <f t="shared" si="5"/>
        <v>450</v>
      </c>
      <c r="G36" s="14"/>
    </row>
    <row r="37" spans="1:7" ht="15">
      <c r="A37" s="2" t="s">
        <v>708</v>
      </c>
      <c r="B37" s="4" t="s">
        <v>709</v>
      </c>
      <c r="C37" s="14">
        <v>2025</v>
      </c>
      <c r="D37" s="14">
        <f t="shared" si="3"/>
        <v>1500</v>
      </c>
      <c r="E37" s="14">
        <f t="shared" si="4"/>
        <v>510</v>
      </c>
      <c r="F37" s="14">
        <f t="shared" si="5"/>
        <v>15</v>
      </c>
      <c r="G37" s="14"/>
    </row>
    <row r="38" spans="1:7" ht="30">
      <c r="A38" s="2" t="s">
        <v>710</v>
      </c>
      <c r="B38" s="4" t="s">
        <v>711</v>
      </c>
      <c r="C38" s="14">
        <v>8102</v>
      </c>
      <c r="D38" s="14">
        <f t="shared" si="3"/>
        <v>6001</v>
      </c>
      <c r="E38" s="14">
        <f>ROUND(D38*0.34,0)+(1)</f>
        <v>2041</v>
      </c>
      <c r="F38" s="14">
        <f t="shared" si="5"/>
        <v>60</v>
      </c>
      <c r="G38" s="14"/>
    </row>
    <row r="39" spans="1:7" ht="15">
      <c r="A39" s="2" t="s">
        <v>712</v>
      </c>
      <c r="B39" s="4" t="s">
        <v>713</v>
      </c>
      <c r="C39" s="14">
        <v>32407</v>
      </c>
      <c r="D39" s="14">
        <f t="shared" si="3"/>
        <v>24005</v>
      </c>
      <c r="E39" s="14">
        <f>ROUND(D39*0.34,0)</f>
        <v>8162</v>
      </c>
      <c r="F39" s="14">
        <f t="shared" si="5"/>
        <v>240</v>
      </c>
      <c r="G39" s="14"/>
    </row>
    <row r="40" spans="1:7" ht="15">
      <c r="A40" s="2" t="s">
        <v>714</v>
      </c>
      <c r="B40" s="4" t="s">
        <v>715</v>
      </c>
      <c r="C40" s="14">
        <v>30382</v>
      </c>
      <c r="D40" s="14">
        <f t="shared" si="3"/>
        <v>22505</v>
      </c>
      <c r="E40" s="14">
        <f>ROUND(D40*0.34,0)</f>
        <v>7652</v>
      </c>
      <c r="F40" s="14">
        <f t="shared" si="5"/>
        <v>225</v>
      </c>
      <c r="G40" s="14"/>
    </row>
    <row r="41" spans="1:7" ht="15">
      <c r="A41" s="2" t="s">
        <v>716</v>
      </c>
      <c r="B41" s="4" t="s">
        <v>717</v>
      </c>
      <c r="C41" s="14">
        <v>52662</v>
      </c>
      <c r="D41" s="14">
        <f t="shared" si="3"/>
        <v>39009</v>
      </c>
      <c r="E41" s="14">
        <f>ROUND(D41*0.34,0)</f>
        <v>13263</v>
      </c>
      <c r="F41" s="14">
        <f t="shared" si="5"/>
        <v>390</v>
      </c>
      <c r="G41" s="14"/>
    </row>
    <row r="42" spans="1:7" ht="15">
      <c r="A42" s="2" t="s">
        <v>718</v>
      </c>
      <c r="B42" s="4" t="s">
        <v>719</v>
      </c>
      <c r="C42" s="14">
        <v>42534</v>
      </c>
      <c r="D42" s="14">
        <f t="shared" si="3"/>
        <v>31507</v>
      </c>
      <c r="E42" s="14">
        <f>ROUND(D42*0.34,0)</f>
        <v>10712</v>
      </c>
      <c r="F42" s="14">
        <f t="shared" si="5"/>
        <v>315</v>
      </c>
      <c r="G42" s="14"/>
    </row>
    <row r="43" spans="1:7" ht="15">
      <c r="A43" s="2" t="s">
        <v>720</v>
      </c>
      <c r="B43" s="4" t="s">
        <v>721</v>
      </c>
      <c r="C43" s="14">
        <v>147858</v>
      </c>
      <c r="D43" s="14">
        <f t="shared" si="3"/>
        <v>109524</v>
      </c>
      <c r="E43" s="14">
        <f>ROUND(D43*0.34,0)+(1)</f>
        <v>37239</v>
      </c>
      <c r="F43" s="14">
        <f t="shared" si="5"/>
        <v>1095</v>
      </c>
      <c r="G43" s="14"/>
    </row>
    <row r="44" spans="1:7" ht="30">
      <c r="A44" s="2" t="s">
        <v>722</v>
      </c>
      <c r="B44" s="4" t="s">
        <v>723</v>
      </c>
      <c r="C44" s="14">
        <v>30382</v>
      </c>
      <c r="D44" s="14">
        <f t="shared" si="3"/>
        <v>22505</v>
      </c>
      <c r="E44" s="14">
        <f>ROUND(D44*0.34,0)</f>
        <v>7652</v>
      </c>
      <c r="F44" s="14">
        <f t="shared" si="5"/>
        <v>225</v>
      </c>
      <c r="G44" s="14"/>
    </row>
    <row r="45" spans="1:7" ht="19.5" customHeight="1">
      <c r="A45" s="30" t="s">
        <v>77</v>
      </c>
      <c r="B45" s="30"/>
      <c r="C45" s="15">
        <f>SUM(C3:C44)</f>
        <v>1729731</v>
      </c>
      <c r="D45" s="15">
        <f>SUM(D3:D44)</f>
        <v>1281283</v>
      </c>
      <c r="E45" s="15">
        <f>SUM(E3:E44)</f>
        <v>435638</v>
      </c>
      <c r="F45" s="15">
        <f>SUM(F3:F44)</f>
        <v>12810</v>
      </c>
      <c r="G45" s="15">
        <f>SUM(G3:G44)</f>
        <v>14178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45:B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view="pageLayout" workbookViewId="0" topLeftCell="A1">
      <selection activeCell="B21" sqref="B21"/>
    </sheetView>
  </sheetViews>
  <sheetFormatPr defaultColWidth="9.140625" defaultRowHeight="15"/>
  <cols>
    <col min="1" max="1" width="11.421875" style="0" bestFit="1" customWidth="1"/>
    <col min="2" max="2" width="76.8515625" style="0" bestFit="1" customWidth="1"/>
    <col min="3" max="3" width="7.421875" style="0" bestFit="1" customWidth="1"/>
  </cols>
  <sheetData>
    <row r="1" spans="1:3" ht="30" customHeight="1">
      <c r="A1" s="31" t="s">
        <v>738</v>
      </c>
      <c r="B1" s="32"/>
      <c r="C1" s="32"/>
    </row>
    <row r="2" spans="1:3" ht="19.5" customHeight="1">
      <c r="A2" s="1" t="s">
        <v>0</v>
      </c>
      <c r="B2" s="1" t="s">
        <v>1</v>
      </c>
      <c r="C2" s="13" t="s">
        <v>6</v>
      </c>
    </row>
    <row r="3" spans="1:3" ht="15">
      <c r="A3" s="2" t="s">
        <v>724</v>
      </c>
      <c r="B3" s="2" t="s">
        <v>725</v>
      </c>
      <c r="C3" s="14">
        <v>16204</v>
      </c>
    </row>
    <row r="4" spans="1:3" ht="15">
      <c r="A4" s="2" t="s">
        <v>726</v>
      </c>
      <c r="B4" s="2" t="s">
        <v>727</v>
      </c>
      <c r="C4" s="14">
        <v>30382</v>
      </c>
    </row>
    <row r="5" spans="1:3" ht="15">
      <c r="A5" s="2" t="s">
        <v>728</v>
      </c>
      <c r="B5" s="2" t="s">
        <v>729</v>
      </c>
      <c r="C5" s="14">
        <v>12153</v>
      </c>
    </row>
    <row r="6" spans="1:3" ht="15">
      <c r="A6" s="2" t="s">
        <v>730</v>
      </c>
      <c r="B6" s="2" t="s">
        <v>731</v>
      </c>
      <c r="C6" s="14">
        <v>32407</v>
      </c>
    </row>
    <row r="7" spans="1:3" ht="15">
      <c r="A7" s="2" t="s">
        <v>732</v>
      </c>
      <c r="B7" s="2" t="s">
        <v>733</v>
      </c>
      <c r="C7" s="14">
        <v>46585</v>
      </c>
    </row>
    <row r="8" spans="1:3" ht="15">
      <c r="A8" s="2" t="s">
        <v>734</v>
      </c>
      <c r="B8" s="2" t="s">
        <v>735</v>
      </c>
      <c r="C8" s="14">
        <v>20254</v>
      </c>
    </row>
    <row r="9" spans="1:3" ht="15">
      <c r="A9" s="2" t="s">
        <v>736</v>
      </c>
      <c r="B9" s="2" t="s">
        <v>737</v>
      </c>
      <c r="C9" s="14">
        <v>93171</v>
      </c>
    </row>
    <row r="10" spans="1:3" ht="19.5" customHeight="1">
      <c r="A10" s="30" t="s">
        <v>77</v>
      </c>
      <c r="B10" s="30"/>
      <c r="C10" s="12">
        <f>SUM(C3:C9)</f>
        <v>251156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Footer>&amp;C16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Layout" workbookViewId="0" topLeftCell="A1">
      <selection activeCell="E9" sqref="E9"/>
    </sheetView>
  </sheetViews>
  <sheetFormatPr defaultColWidth="9.140625" defaultRowHeight="15"/>
  <cols>
    <col min="1" max="1" width="12.00390625" style="0" customWidth="1"/>
    <col min="2" max="2" width="60.140625" style="5" customWidth="1"/>
    <col min="3" max="3" width="8.8515625" style="0" bestFit="1" customWidth="1"/>
    <col min="4" max="4" width="11.140625" style="0" customWidth="1"/>
    <col min="5" max="5" width="14.28125" style="0" bestFit="1" customWidth="1"/>
    <col min="6" max="6" width="6.421875" style="0" bestFit="1" customWidth="1"/>
    <col min="7" max="7" width="7.421875" style="0" bestFit="1" customWidth="1"/>
  </cols>
  <sheetData>
    <row r="1" spans="1:7" ht="30" customHeight="1">
      <c r="A1" s="28" t="s">
        <v>749</v>
      </c>
      <c r="B1" s="29"/>
      <c r="C1" s="29"/>
      <c r="D1" s="29"/>
      <c r="E1" s="29"/>
      <c r="F1" s="29"/>
      <c r="G1" s="29"/>
    </row>
    <row r="2" spans="1:7" ht="19.5" customHeight="1">
      <c r="A2" s="1" t="s">
        <v>0</v>
      </c>
      <c r="B2" s="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7</v>
      </c>
      <c r="B3" s="4" t="s">
        <v>8</v>
      </c>
      <c r="C3" s="14">
        <v>10127</v>
      </c>
      <c r="D3" s="14">
        <f>ROUND(C3/1.35,0)</f>
        <v>7501</v>
      </c>
      <c r="E3" s="14">
        <f>ROUND(D3*0.34,0)+(1)</f>
        <v>2551</v>
      </c>
      <c r="F3" s="14">
        <f>ROUND(D3*0.01,0)</f>
        <v>75</v>
      </c>
      <c r="G3" s="14"/>
    </row>
    <row r="4" spans="1:7" ht="15">
      <c r="A4" s="2" t="s">
        <v>9</v>
      </c>
      <c r="B4" s="4" t="s">
        <v>10</v>
      </c>
      <c r="C4" s="14">
        <v>58738</v>
      </c>
      <c r="D4" s="14">
        <f>ROUND(C4/1.35,0)</f>
        <v>43510</v>
      </c>
      <c r="E4" s="14">
        <f>ROUND(D4*0.34,0)</f>
        <v>14793</v>
      </c>
      <c r="F4" s="14">
        <f>ROUND(D4*0.01,0)</f>
        <v>435</v>
      </c>
      <c r="G4" s="14"/>
    </row>
    <row r="5" spans="1:7" ht="15">
      <c r="A5" s="2" t="s">
        <v>11</v>
      </c>
      <c r="B5" s="4" t="s">
        <v>12</v>
      </c>
      <c r="C5" s="14">
        <v>36458</v>
      </c>
      <c r="D5" s="14">
        <f>ROUND(C5/1.35,0)</f>
        <v>27006</v>
      </c>
      <c r="E5" s="14">
        <f>ROUND(D5*0.34,0)</f>
        <v>9182</v>
      </c>
      <c r="F5" s="14">
        <f>ROUND(D5*0.01,0)</f>
        <v>270</v>
      </c>
      <c r="G5" s="14"/>
    </row>
    <row r="6" spans="1:7" ht="15" customHeight="1">
      <c r="A6" s="2" t="s">
        <v>13</v>
      </c>
      <c r="B6" s="4" t="s">
        <v>14</v>
      </c>
      <c r="C6" s="14">
        <v>22280</v>
      </c>
      <c r="D6" s="14">
        <f>ROUND(C6/1.35,0)</f>
        <v>16504</v>
      </c>
      <c r="E6" s="14">
        <f>ROUND(D6*0.34,0)</f>
        <v>5611</v>
      </c>
      <c r="F6" s="14">
        <f>ROUND(D6*0.01,0)</f>
        <v>165</v>
      </c>
      <c r="G6" s="14"/>
    </row>
    <row r="7" spans="1:7" ht="19.5" customHeight="1">
      <c r="A7" s="2" t="s">
        <v>15</v>
      </c>
      <c r="B7" s="4" t="s">
        <v>16</v>
      </c>
      <c r="C7" s="14"/>
      <c r="D7" s="14"/>
      <c r="E7" s="14"/>
      <c r="F7" s="14"/>
      <c r="G7" s="14">
        <v>26331</v>
      </c>
    </row>
    <row r="8" spans="1:7" ht="30">
      <c r="A8" s="2" t="s">
        <v>17</v>
      </c>
      <c r="B8" s="4" t="s">
        <v>18</v>
      </c>
      <c r="C8" s="14"/>
      <c r="D8" s="14"/>
      <c r="E8" s="14"/>
      <c r="F8" s="14"/>
      <c r="G8" s="14">
        <v>72916</v>
      </c>
    </row>
    <row r="9" spans="1:7" ht="30">
      <c r="A9" s="2" t="s">
        <v>19</v>
      </c>
      <c r="B9" s="4" t="s">
        <v>20</v>
      </c>
      <c r="C9" s="14"/>
      <c r="D9" s="14"/>
      <c r="E9" s="14"/>
      <c r="F9" s="14"/>
      <c r="G9" s="14">
        <v>124160</v>
      </c>
    </row>
    <row r="10" spans="1:7" ht="15">
      <c r="A10" s="2" t="s">
        <v>21</v>
      </c>
      <c r="B10" s="4" t="s">
        <v>22</v>
      </c>
      <c r="C10" s="14">
        <v>50636</v>
      </c>
      <c r="D10" s="14">
        <f aca="true" t="shared" si="0" ref="D10:D32">ROUND(C10/1.35,0)</f>
        <v>37508</v>
      </c>
      <c r="E10" s="14">
        <f>ROUND(D10*0.34,0)</f>
        <v>12753</v>
      </c>
      <c r="F10" s="14">
        <f aca="true" t="shared" si="1" ref="F10:F32">ROUND(D10*0.01,0)</f>
        <v>375</v>
      </c>
      <c r="G10" s="14"/>
    </row>
    <row r="11" spans="1:7" ht="15">
      <c r="A11" s="2" t="s">
        <v>23</v>
      </c>
      <c r="B11" s="4" t="s">
        <v>24</v>
      </c>
      <c r="C11" s="14">
        <v>12153</v>
      </c>
      <c r="D11" s="14">
        <f t="shared" si="0"/>
        <v>9002</v>
      </c>
      <c r="E11" s="14">
        <f>ROUND(D11*0.34,0)</f>
        <v>3061</v>
      </c>
      <c r="F11" s="14">
        <f t="shared" si="1"/>
        <v>90</v>
      </c>
      <c r="G11" s="14"/>
    </row>
    <row r="12" spans="1:7" ht="15">
      <c r="A12" s="2" t="s">
        <v>25</v>
      </c>
      <c r="B12" s="4" t="s">
        <v>26</v>
      </c>
      <c r="C12" s="14">
        <v>129629</v>
      </c>
      <c r="D12" s="14">
        <f t="shared" si="0"/>
        <v>96021</v>
      </c>
      <c r="E12" s="14">
        <f>ROUND(D12*0.34,0)+(1)</f>
        <v>32648</v>
      </c>
      <c r="F12" s="14">
        <f t="shared" si="1"/>
        <v>960</v>
      </c>
      <c r="G12" s="14"/>
    </row>
    <row r="13" spans="1:7" ht="15">
      <c r="A13" s="2" t="s">
        <v>27</v>
      </c>
      <c r="B13" s="4" t="s">
        <v>28</v>
      </c>
      <c r="C13" s="14">
        <v>8102</v>
      </c>
      <c r="D13" s="14">
        <f t="shared" si="0"/>
        <v>6001</v>
      </c>
      <c r="E13" s="14">
        <f>ROUND(D13*0.34,0)+(1)</f>
        <v>2041</v>
      </c>
      <c r="F13" s="14">
        <f t="shared" si="1"/>
        <v>60</v>
      </c>
      <c r="G13" s="14"/>
    </row>
    <row r="14" spans="1:7" ht="15">
      <c r="A14" s="2" t="s">
        <v>29</v>
      </c>
      <c r="B14" s="4" t="s">
        <v>30</v>
      </c>
      <c r="C14" s="14">
        <v>32407</v>
      </c>
      <c r="D14" s="14">
        <f t="shared" si="0"/>
        <v>24005</v>
      </c>
      <c r="E14" s="14">
        <f>ROUND(D14*0.34,0)</f>
        <v>8162</v>
      </c>
      <c r="F14" s="14">
        <f t="shared" si="1"/>
        <v>240</v>
      </c>
      <c r="G14" s="14"/>
    </row>
    <row r="15" spans="1:7" ht="15">
      <c r="A15" s="2" t="s">
        <v>31</v>
      </c>
      <c r="B15" s="4" t="s">
        <v>32</v>
      </c>
      <c r="C15" s="14">
        <v>12153</v>
      </c>
      <c r="D15" s="14">
        <f t="shared" si="0"/>
        <v>9002</v>
      </c>
      <c r="E15" s="14">
        <f>ROUND(D15*0.34,0)</f>
        <v>3061</v>
      </c>
      <c r="F15" s="14">
        <f t="shared" si="1"/>
        <v>90</v>
      </c>
      <c r="G15" s="14"/>
    </row>
    <row r="16" spans="1:7" ht="15">
      <c r="A16" s="2" t="s">
        <v>33</v>
      </c>
      <c r="B16" s="4" t="s">
        <v>34</v>
      </c>
      <c r="C16" s="14">
        <v>99247</v>
      </c>
      <c r="D16" s="14">
        <f t="shared" si="0"/>
        <v>73516</v>
      </c>
      <c r="E16" s="14">
        <f>ROUND(D16*0.34,0)+(1)</f>
        <v>24996</v>
      </c>
      <c r="F16" s="14">
        <f t="shared" si="1"/>
        <v>735</v>
      </c>
      <c r="G16" s="14"/>
    </row>
    <row r="17" spans="1:7" ht="15">
      <c r="A17" s="21">
        <v>60446234</v>
      </c>
      <c r="B17" s="4" t="s">
        <v>785</v>
      </c>
      <c r="C17" s="14">
        <v>16204</v>
      </c>
      <c r="D17" s="14">
        <f t="shared" si="0"/>
        <v>12003</v>
      </c>
      <c r="E17" s="14">
        <v>4081</v>
      </c>
      <c r="F17" s="14">
        <f t="shared" si="1"/>
        <v>120</v>
      </c>
      <c r="G17" s="14"/>
    </row>
    <row r="18" spans="1:7" ht="15">
      <c r="A18" s="2" t="s">
        <v>35</v>
      </c>
      <c r="B18" s="4" t="s">
        <v>36</v>
      </c>
      <c r="C18" s="14">
        <v>4051</v>
      </c>
      <c r="D18" s="14">
        <f t="shared" si="0"/>
        <v>3001</v>
      </c>
      <c r="E18" s="14">
        <f aca="true" t="shared" si="2" ref="E18:E27">ROUND(D18*0.34,0)</f>
        <v>1020</v>
      </c>
      <c r="F18" s="14">
        <f t="shared" si="1"/>
        <v>30</v>
      </c>
      <c r="G18" s="14"/>
    </row>
    <row r="19" spans="1:7" ht="15">
      <c r="A19" s="2" t="s">
        <v>37</v>
      </c>
      <c r="B19" s="4" t="s">
        <v>38</v>
      </c>
      <c r="C19" s="14">
        <v>32407</v>
      </c>
      <c r="D19" s="14">
        <f t="shared" si="0"/>
        <v>24005</v>
      </c>
      <c r="E19" s="14">
        <f t="shared" si="2"/>
        <v>8162</v>
      </c>
      <c r="F19" s="14">
        <f t="shared" si="1"/>
        <v>240</v>
      </c>
      <c r="G19" s="14"/>
    </row>
    <row r="20" spans="1:7" ht="15">
      <c r="A20" s="2" t="s">
        <v>39</v>
      </c>
      <c r="B20" s="4" t="s">
        <v>40</v>
      </c>
      <c r="C20" s="14">
        <v>32407</v>
      </c>
      <c r="D20" s="14">
        <f t="shared" si="0"/>
        <v>24005</v>
      </c>
      <c r="E20" s="14">
        <f t="shared" si="2"/>
        <v>8162</v>
      </c>
      <c r="F20" s="14">
        <f t="shared" si="1"/>
        <v>240</v>
      </c>
      <c r="G20" s="14"/>
    </row>
    <row r="21" spans="1:7" ht="15">
      <c r="A21" s="2" t="s">
        <v>41</v>
      </c>
      <c r="B21" s="4" t="s">
        <v>42</v>
      </c>
      <c r="C21" s="14">
        <v>4051</v>
      </c>
      <c r="D21" s="14">
        <f t="shared" si="0"/>
        <v>3001</v>
      </c>
      <c r="E21" s="14">
        <f t="shared" si="2"/>
        <v>1020</v>
      </c>
      <c r="F21" s="14">
        <f t="shared" si="1"/>
        <v>30</v>
      </c>
      <c r="G21" s="14"/>
    </row>
    <row r="22" spans="1:7" ht="15">
      <c r="A22" s="2" t="s">
        <v>43</v>
      </c>
      <c r="B22" s="4" t="s">
        <v>44</v>
      </c>
      <c r="C22" s="14">
        <v>22280</v>
      </c>
      <c r="D22" s="14">
        <f t="shared" si="0"/>
        <v>16504</v>
      </c>
      <c r="E22" s="14">
        <f t="shared" si="2"/>
        <v>5611</v>
      </c>
      <c r="F22" s="14">
        <f t="shared" si="1"/>
        <v>165</v>
      </c>
      <c r="G22" s="14"/>
    </row>
    <row r="23" spans="1:7" ht="15">
      <c r="A23" s="2" t="s">
        <v>45</v>
      </c>
      <c r="B23" s="4" t="s">
        <v>46</v>
      </c>
      <c r="C23" s="14">
        <v>30382</v>
      </c>
      <c r="D23" s="14">
        <f t="shared" si="0"/>
        <v>22505</v>
      </c>
      <c r="E23" s="14">
        <f t="shared" si="2"/>
        <v>7652</v>
      </c>
      <c r="F23" s="14">
        <f t="shared" si="1"/>
        <v>225</v>
      </c>
      <c r="G23" s="14"/>
    </row>
    <row r="24" spans="1:7" ht="15">
      <c r="A24" s="2" t="s">
        <v>47</v>
      </c>
      <c r="B24" s="4" t="s">
        <v>48</v>
      </c>
      <c r="C24" s="14">
        <v>2025</v>
      </c>
      <c r="D24" s="14">
        <f t="shared" si="0"/>
        <v>1500</v>
      </c>
      <c r="E24" s="14">
        <f t="shared" si="2"/>
        <v>510</v>
      </c>
      <c r="F24" s="14">
        <f t="shared" si="1"/>
        <v>15</v>
      </c>
      <c r="G24" s="14"/>
    </row>
    <row r="25" spans="1:7" ht="15">
      <c r="A25" s="2" t="s">
        <v>49</v>
      </c>
      <c r="B25" s="4" t="s">
        <v>50</v>
      </c>
      <c r="C25" s="14">
        <v>30382</v>
      </c>
      <c r="D25" s="14">
        <f t="shared" si="0"/>
        <v>22505</v>
      </c>
      <c r="E25" s="14">
        <f t="shared" si="2"/>
        <v>7652</v>
      </c>
      <c r="F25" s="14">
        <f t="shared" si="1"/>
        <v>225</v>
      </c>
      <c r="G25" s="14"/>
    </row>
    <row r="26" spans="1:7" ht="15">
      <c r="A26" s="2" t="s">
        <v>51</v>
      </c>
      <c r="B26" s="4" t="s">
        <v>52</v>
      </c>
      <c r="C26" s="14">
        <v>32407</v>
      </c>
      <c r="D26" s="14">
        <f t="shared" si="0"/>
        <v>24005</v>
      </c>
      <c r="E26" s="14">
        <f t="shared" si="2"/>
        <v>8162</v>
      </c>
      <c r="F26" s="14">
        <f t="shared" si="1"/>
        <v>240</v>
      </c>
      <c r="G26" s="14"/>
    </row>
    <row r="27" spans="1:7" ht="30">
      <c r="A27" s="2" t="s">
        <v>53</v>
      </c>
      <c r="B27" s="4" t="s">
        <v>54</v>
      </c>
      <c r="C27" s="14">
        <v>230901</v>
      </c>
      <c r="D27" s="14">
        <f t="shared" si="0"/>
        <v>171038</v>
      </c>
      <c r="E27" s="14">
        <f t="shared" si="2"/>
        <v>58153</v>
      </c>
      <c r="F27" s="14">
        <f t="shared" si="1"/>
        <v>1710</v>
      </c>
      <c r="G27" s="14"/>
    </row>
    <row r="28" spans="1:7" ht="15">
      <c r="A28" s="2" t="s">
        <v>55</v>
      </c>
      <c r="B28" s="4" t="s">
        <v>56</v>
      </c>
      <c r="C28" s="14">
        <v>66739</v>
      </c>
      <c r="D28" s="14">
        <f t="shared" si="0"/>
        <v>49436</v>
      </c>
      <c r="E28" s="14">
        <f>ROUND(D28*0.34,0)+(1)</f>
        <v>16809</v>
      </c>
      <c r="F28" s="14">
        <f t="shared" si="1"/>
        <v>494</v>
      </c>
      <c r="G28" s="14"/>
    </row>
    <row r="29" spans="1:7" ht="17.25" customHeight="1">
      <c r="A29" s="2" t="s">
        <v>57</v>
      </c>
      <c r="B29" s="4" t="s">
        <v>58</v>
      </c>
      <c r="C29" s="14">
        <v>2025</v>
      </c>
      <c r="D29" s="14">
        <f t="shared" si="0"/>
        <v>1500</v>
      </c>
      <c r="E29" s="14">
        <f>ROUND(D29*0.34,0)</f>
        <v>510</v>
      </c>
      <c r="F29" s="14">
        <f t="shared" si="1"/>
        <v>15</v>
      </c>
      <c r="G29" s="14"/>
    </row>
    <row r="30" spans="1:7" ht="15">
      <c r="A30" s="2" t="s">
        <v>59</v>
      </c>
      <c r="B30" s="4" t="s">
        <v>60</v>
      </c>
      <c r="C30" s="14">
        <v>10127</v>
      </c>
      <c r="D30" s="14">
        <f t="shared" si="0"/>
        <v>7501</v>
      </c>
      <c r="E30" s="14">
        <f>ROUND(D30*0.34,0)+(1)</f>
        <v>2551</v>
      </c>
      <c r="F30" s="14">
        <f t="shared" si="1"/>
        <v>75</v>
      </c>
      <c r="G30" s="14"/>
    </row>
    <row r="31" spans="1:7" ht="15">
      <c r="A31" s="2" t="s">
        <v>61</v>
      </c>
      <c r="B31" s="4" t="s">
        <v>62</v>
      </c>
      <c r="C31" s="14">
        <v>206596</v>
      </c>
      <c r="D31" s="14">
        <f t="shared" si="0"/>
        <v>153034</v>
      </c>
      <c r="E31" s="14">
        <f>ROUND(D31*0.34,0)</f>
        <v>52032</v>
      </c>
      <c r="F31" s="14">
        <f t="shared" si="1"/>
        <v>1530</v>
      </c>
      <c r="G31" s="14"/>
    </row>
    <row r="32" spans="1:7" ht="15">
      <c r="A32" s="2" t="s">
        <v>63</v>
      </c>
      <c r="B32" s="4" t="s">
        <v>64</v>
      </c>
      <c r="C32" s="14">
        <v>151909</v>
      </c>
      <c r="D32" s="14">
        <f t="shared" si="0"/>
        <v>112525</v>
      </c>
      <c r="E32" s="14">
        <f>ROUND(D32*0.34,0)</f>
        <v>38259</v>
      </c>
      <c r="F32" s="14">
        <f t="shared" si="1"/>
        <v>1125</v>
      </c>
      <c r="G32" s="14"/>
    </row>
    <row r="33" spans="1:7" ht="30">
      <c r="A33" s="2" t="s">
        <v>65</v>
      </c>
      <c r="B33" s="4" t="s">
        <v>66</v>
      </c>
      <c r="C33" s="14"/>
      <c r="D33" s="14"/>
      <c r="E33" s="14"/>
      <c r="F33" s="14"/>
      <c r="G33" s="14">
        <v>30382</v>
      </c>
    </row>
    <row r="34" spans="1:7" ht="15">
      <c r="A34" s="2" t="s">
        <v>67</v>
      </c>
      <c r="B34" s="4" t="s">
        <v>68</v>
      </c>
      <c r="C34" s="14">
        <v>18229</v>
      </c>
      <c r="D34" s="14">
        <f>ROUND(C34/1.35,0)</f>
        <v>13503</v>
      </c>
      <c r="E34" s="14">
        <f>ROUND(D34*0.34,0)</f>
        <v>4591</v>
      </c>
      <c r="F34" s="14">
        <f>ROUND(D34*0.01,0)</f>
        <v>135</v>
      </c>
      <c r="G34" s="14"/>
    </row>
    <row r="35" spans="1:7" ht="15">
      <c r="A35" s="2" t="s">
        <v>69</v>
      </c>
      <c r="B35" s="4" t="s">
        <v>70</v>
      </c>
      <c r="C35" s="14">
        <v>10127</v>
      </c>
      <c r="D35" s="14">
        <f>ROUND(C35/1.35,0)</f>
        <v>7501</v>
      </c>
      <c r="E35" s="14">
        <f>ROUND(D35*0.34,0)+(1)</f>
        <v>2551</v>
      </c>
      <c r="F35" s="14">
        <f>ROUND(D35*0.01,0)</f>
        <v>75</v>
      </c>
      <c r="G35" s="14"/>
    </row>
    <row r="36" spans="1:7" ht="30">
      <c r="A36" s="2" t="s">
        <v>71</v>
      </c>
      <c r="B36" s="4" t="s">
        <v>72</v>
      </c>
      <c r="C36" s="14">
        <v>30382</v>
      </c>
      <c r="D36" s="14">
        <f>ROUND(C36/1.35,0)</f>
        <v>22505</v>
      </c>
      <c r="E36" s="14">
        <f>ROUND(D36*0.34,0)</f>
        <v>7652</v>
      </c>
      <c r="F36" s="14">
        <f>ROUND(D36*0.01,0)</f>
        <v>225</v>
      </c>
      <c r="G36" s="14"/>
    </row>
    <row r="37" spans="1:7" ht="15">
      <c r="A37" s="2" t="s">
        <v>73</v>
      </c>
      <c r="B37" s="4" t="s">
        <v>74</v>
      </c>
      <c r="C37" s="14">
        <v>50636</v>
      </c>
      <c r="D37" s="14">
        <f>ROUND(C37/1.35,0)</f>
        <v>37508</v>
      </c>
      <c r="E37" s="14">
        <f>ROUND(D37*0.34,0)</f>
        <v>12753</v>
      </c>
      <c r="F37" s="14">
        <f>ROUND(D37*0.01,0)</f>
        <v>375</v>
      </c>
      <c r="G37" s="14"/>
    </row>
    <row r="38" spans="1:7" ht="30">
      <c r="A38" s="2" t="s">
        <v>75</v>
      </c>
      <c r="B38" s="4" t="s">
        <v>76</v>
      </c>
      <c r="C38" s="14">
        <v>4051</v>
      </c>
      <c r="D38" s="14">
        <f>ROUND(C38/1.35,0)</f>
        <v>3001</v>
      </c>
      <c r="E38" s="14">
        <f>ROUND(D38*0.34,0)</f>
        <v>1020</v>
      </c>
      <c r="F38" s="14">
        <f>ROUND(D38*0.01,0)</f>
        <v>30</v>
      </c>
      <c r="G38" s="14"/>
    </row>
    <row r="39" spans="1:7" ht="19.5" customHeight="1">
      <c r="A39" s="30" t="s">
        <v>77</v>
      </c>
      <c r="B39" s="30"/>
      <c r="C39" s="15">
        <f>SUM(C3:C38)</f>
        <v>1460248</v>
      </c>
      <c r="D39" s="15">
        <f>SUM(D3:D38)</f>
        <v>1081662</v>
      </c>
      <c r="E39" s="15">
        <f>SUM(E3:E38)</f>
        <v>367772</v>
      </c>
      <c r="F39" s="15">
        <f>SUM(F3:F38)</f>
        <v>10814</v>
      </c>
      <c r="G39" s="15">
        <f>SUM(G3:G38)</f>
        <v>253789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39:B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Layout" workbookViewId="0" topLeftCell="A1">
      <selection activeCell="B16" sqref="B16"/>
    </sheetView>
  </sheetViews>
  <sheetFormatPr defaultColWidth="9.140625" defaultRowHeight="15"/>
  <cols>
    <col min="1" max="1" width="11.421875" style="0" bestFit="1" customWidth="1"/>
    <col min="2" max="2" width="65.140625" style="5" customWidth="1"/>
    <col min="3" max="3" width="9.00390625" style="0" customWidth="1"/>
    <col min="4" max="4" width="10.8515625" style="0" bestFit="1" customWidth="1"/>
    <col min="5" max="5" width="9.57421875" style="0" customWidth="1"/>
    <col min="6" max="6" width="5.8515625" style="0" customWidth="1"/>
    <col min="7" max="7" width="5.7109375" style="0" bestFit="1" customWidth="1"/>
  </cols>
  <sheetData>
    <row r="1" spans="1:7" ht="30" customHeight="1">
      <c r="A1" s="31" t="s">
        <v>744</v>
      </c>
      <c r="B1" s="32"/>
      <c r="C1" s="32"/>
      <c r="D1" s="32"/>
      <c r="E1" s="32"/>
      <c r="F1" s="32"/>
      <c r="G1" s="32"/>
    </row>
    <row r="2" spans="1:7" ht="28.5" customHeight="1">
      <c r="A2" s="1" t="s">
        <v>0</v>
      </c>
      <c r="B2" s="3" t="s">
        <v>1</v>
      </c>
      <c r="C2" s="13" t="s">
        <v>2</v>
      </c>
      <c r="D2" s="13" t="s">
        <v>3</v>
      </c>
      <c r="E2" s="16" t="s">
        <v>4</v>
      </c>
      <c r="F2" s="13" t="s">
        <v>5</v>
      </c>
      <c r="G2" s="13" t="s">
        <v>6</v>
      </c>
    </row>
    <row r="3" spans="1:7" ht="15">
      <c r="A3" s="2" t="s">
        <v>78</v>
      </c>
      <c r="B3" s="4" t="s">
        <v>79</v>
      </c>
      <c r="C3" s="14">
        <v>10127</v>
      </c>
      <c r="D3" s="14">
        <f aca="true" t="shared" si="0" ref="D3:D38">ROUND(C3/1.35,0)</f>
        <v>7501</v>
      </c>
      <c r="E3" s="14">
        <f>ROUND(D3*0.34,0)+(1)</f>
        <v>2551</v>
      </c>
      <c r="F3" s="14">
        <f aca="true" t="shared" si="1" ref="F3:F38">ROUND(D3*0.01,0)</f>
        <v>75</v>
      </c>
      <c r="G3" s="14"/>
    </row>
    <row r="4" spans="1:7" ht="16.5" customHeight="1">
      <c r="A4" s="2" t="s">
        <v>80</v>
      </c>
      <c r="B4" s="4" t="s">
        <v>81</v>
      </c>
      <c r="C4" s="14">
        <v>20457</v>
      </c>
      <c r="D4" s="14">
        <f t="shared" si="0"/>
        <v>15153</v>
      </c>
      <c r="E4" s="14">
        <f>ROUND(D4*0.34,0)</f>
        <v>5152</v>
      </c>
      <c r="F4" s="14">
        <f t="shared" si="1"/>
        <v>152</v>
      </c>
      <c r="G4" s="14"/>
    </row>
    <row r="5" spans="1:7" ht="15">
      <c r="A5" s="2" t="s">
        <v>82</v>
      </c>
      <c r="B5" s="4" t="s">
        <v>83</v>
      </c>
      <c r="C5" s="14">
        <v>10127</v>
      </c>
      <c r="D5" s="14">
        <f t="shared" si="0"/>
        <v>7501</v>
      </c>
      <c r="E5" s="14">
        <f>ROUND(D5*0.34,0)+(1)</f>
        <v>2551</v>
      </c>
      <c r="F5" s="14">
        <f t="shared" si="1"/>
        <v>75</v>
      </c>
      <c r="G5" s="14"/>
    </row>
    <row r="6" spans="1:7" ht="16.5" customHeight="1">
      <c r="A6" s="2" t="s">
        <v>84</v>
      </c>
      <c r="B6" s="4" t="s">
        <v>85</v>
      </c>
      <c r="C6" s="14">
        <v>30382</v>
      </c>
      <c r="D6" s="14">
        <f t="shared" si="0"/>
        <v>22505</v>
      </c>
      <c r="E6" s="14">
        <f>ROUND(D6*0.34,0)</f>
        <v>7652</v>
      </c>
      <c r="F6" s="14">
        <f t="shared" si="1"/>
        <v>225</v>
      </c>
      <c r="G6" s="14"/>
    </row>
    <row r="7" spans="1:7" ht="15">
      <c r="A7" s="2" t="s">
        <v>86</v>
      </c>
      <c r="B7" s="4" t="s">
        <v>87</v>
      </c>
      <c r="C7" s="14">
        <v>60763</v>
      </c>
      <c r="D7" s="14">
        <f t="shared" si="0"/>
        <v>45010</v>
      </c>
      <c r="E7" s="14">
        <f>ROUND(D7*0.34,0)</f>
        <v>15303</v>
      </c>
      <c r="F7" s="14">
        <f t="shared" si="1"/>
        <v>450</v>
      </c>
      <c r="G7" s="14"/>
    </row>
    <row r="8" spans="1:7" ht="18" customHeight="1">
      <c r="A8" s="2" t="s">
        <v>88</v>
      </c>
      <c r="B8" s="4" t="s">
        <v>89</v>
      </c>
      <c r="C8" s="14">
        <v>103197</v>
      </c>
      <c r="D8" s="14">
        <f t="shared" si="0"/>
        <v>76442</v>
      </c>
      <c r="E8" s="14">
        <f>ROUND(D8*0.34,0)+(1)</f>
        <v>25991</v>
      </c>
      <c r="F8" s="14">
        <f t="shared" si="1"/>
        <v>764</v>
      </c>
      <c r="G8" s="14"/>
    </row>
    <row r="9" spans="1:7" ht="30">
      <c r="A9" s="2" t="s">
        <v>90</v>
      </c>
      <c r="B9" s="4" t="s">
        <v>91</v>
      </c>
      <c r="C9" s="14">
        <v>10127</v>
      </c>
      <c r="D9" s="14">
        <f t="shared" si="0"/>
        <v>7501</v>
      </c>
      <c r="E9" s="14">
        <f>ROUND(D9*0.34,0)+(1)</f>
        <v>2551</v>
      </c>
      <c r="F9" s="14">
        <f t="shared" si="1"/>
        <v>75</v>
      </c>
      <c r="G9" s="14"/>
    </row>
    <row r="10" spans="1:7" ht="18" customHeight="1">
      <c r="A10" s="2" t="s">
        <v>92</v>
      </c>
      <c r="B10" s="4" t="s">
        <v>93</v>
      </c>
      <c r="C10" s="14">
        <v>4051</v>
      </c>
      <c r="D10" s="14">
        <f t="shared" si="0"/>
        <v>3001</v>
      </c>
      <c r="E10" s="14">
        <f>ROUND(D10*0.34,0)</f>
        <v>1020</v>
      </c>
      <c r="F10" s="14">
        <f t="shared" si="1"/>
        <v>30</v>
      </c>
      <c r="G10" s="14"/>
    </row>
    <row r="11" spans="1:7" ht="15">
      <c r="A11" s="2" t="s">
        <v>94</v>
      </c>
      <c r="B11" s="4" t="s">
        <v>95</v>
      </c>
      <c r="C11" s="14">
        <v>22280</v>
      </c>
      <c r="D11" s="14">
        <f t="shared" si="0"/>
        <v>16504</v>
      </c>
      <c r="E11" s="14">
        <f>ROUND(D11*0.34,0)</f>
        <v>5611</v>
      </c>
      <c r="F11" s="14">
        <f t="shared" si="1"/>
        <v>165</v>
      </c>
      <c r="G11" s="14"/>
    </row>
    <row r="12" spans="1:7" ht="15">
      <c r="A12" s="2" t="s">
        <v>96</v>
      </c>
      <c r="B12" s="4" t="s">
        <v>97</v>
      </c>
      <c r="C12" s="14">
        <v>28356</v>
      </c>
      <c r="D12" s="14">
        <f t="shared" si="0"/>
        <v>21004</v>
      </c>
      <c r="E12" s="14">
        <f>ROUND(D12*0.34,0)+(1)</f>
        <v>7142</v>
      </c>
      <c r="F12" s="14">
        <f t="shared" si="1"/>
        <v>210</v>
      </c>
      <c r="G12" s="14"/>
    </row>
    <row r="13" spans="1:7" ht="15">
      <c r="A13" s="2" t="s">
        <v>98</v>
      </c>
      <c r="B13" s="4" t="s">
        <v>99</v>
      </c>
      <c r="C13" s="14">
        <v>24305</v>
      </c>
      <c r="D13" s="14">
        <f t="shared" si="0"/>
        <v>18004</v>
      </c>
      <c r="E13" s="14">
        <f>ROUND(D13*0.34,0)</f>
        <v>6121</v>
      </c>
      <c r="F13" s="14">
        <f t="shared" si="1"/>
        <v>180</v>
      </c>
      <c r="G13" s="14"/>
    </row>
    <row r="14" spans="1:7" ht="15">
      <c r="A14" s="2" t="s">
        <v>100</v>
      </c>
      <c r="B14" s="4" t="s">
        <v>101</v>
      </c>
      <c r="C14" s="14">
        <v>12153</v>
      </c>
      <c r="D14" s="14">
        <f t="shared" si="0"/>
        <v>9002</v>
      </c>
      <c r="E14" s="14">
        <f>ROUND(D14*0.34,0)</f>
        <v>3061</v>
      </c>
      <c r="F14" s="14">
        <f t="shared" si="1"/>
        <v>90</v>
      </c>
      <c r="G14" s="14"/>
    </row>
    <row r="15" spans="1:7" ht="15">
      <c r="A15" s="2" t="s">
        <v>102</v>
      </c>
      <c r="B15" s="4" t="s">
        <v>103</v>
      </c>
      <c r="C15" s="14">
        <v>20254</v>
      </c>
      <c r="D15" s="14">
        <f t="shared" si="0"/>
        <v>15003</v>
      </c>
      <c r="E15" s="14">
        <f>ROUND(D15*0.34,0)</f>
        <v>5101</v>
      </c>
      <c r="F15" s="14">
        <f t="shared" si="1"/>
        <v>150</v>
      </c>
      <c r="G15" s="14"/>
    </row>
    <row r="16" spans="1:7" ht="30">
      <c r="A16" s="2" t="s">
        <v>104</v>
      </c>
      <c r="B16" s="4" t="s">
        <v>105</v>
      </c>
      <c r="C16" s="14">
        <v>113425</v>
      </c>
      <c r="D16" s="14">
        <f t="shared" si="0"/>
        <v>84019</v>
      </c>
      <c r="E16" s="14">
        <f>ROUND(D16*0.34,0)</f>
        <v>28566</v>
      </c>
      <c r="F16" s="14">
        <f t="shared" si="1"/>
        <v>840</v>
      </c>
      <c r="G16" s="14"/>
    </row>
    <row r="17" spans="1:7" ht="15">
      <c r="A17" s="2" t="s">
        <v>106</v>
      </c>
      <c r="B17" s="4" t="s">
        <v>107</v>
      </c>
      <c r="C17" s="14">
        <v>78993</v>
      </c>
      <c r="D17" s="14">
        <f t="shared" si="0"/>
        <v>58513</v>
      </c>
      <c r="E17" s="14">
        <f>ROUND(D17*0.34,0)+(1)</f>
        <v>19895</v>
      </c>
      <c r="F17" s="14">
        <f t="shared" si="1"/>
        <v>585</v>
      </c>
      <c r="G17" s="14"/>
    </row>
    <row r="18" spans="1:7" ht="15">
      <c r="A18" s="2" t="s">
        <v>108</v>
      </c>
      <c r="B18" s="4" t="s">
        <v>109</v>
      </c>
      <c r="C18" s="14">
        <v>14178</v>
      </c>
      <c r="D18" s="14">
        <f t="shared" si="0"/>
        <v>10502</v>
      </c>
      <c r="E18" s="14">
        <f aca="true" t="shared" si="2" ref="E18:E23">ROUND(D18*0.34,0)</f>
        <v>3571</v>
      </c>
      <c r="F18" s="14">
        <f t="shared" si="1"/>
        <v>105</v>
      </c>
      <c r="G18" s="14"/>
    </row>
    <row r="19" spans="1:7" ht="15">
      <c r="A19" s="2" t="s">
        <v>110</v>
      </c>
      <c r="B19" s="4" t="s">
        <v>111</v>
      </c>
      <c r="C19" s="14">
        <v>4051</v>
      </c>
      <c r="D19" s="14">
        <f t="shared" si="0"/>
        <v>3001</v>
      </c>
      <c r="E19" s="14">
        <f t="shared" si="2"/>
        <v>1020</v>
      </c>
      <c r="F19" s="14">
        <f t="shared" si="1"/>
        <v>30</v>
      </c>
      <c r="G19" s="14"/>
    </row>
    <row r="20" spans="1:7" ht="15">
      <c r="A20" s="2" t="s">
        <v>112</v>
      </c>
      <c r="B20" s="4" t="s">
        <v>113</v>
      </c>
      <c r="C20" s="14">
        <v>30382</v>
      </c>
      <c r="D20" s="14">
        <f t="shared" si="0"/>
        <v>22505</v>
      </c>
      <c r="E20" s="14">
        <f t="shared" si="2"/>
        <v>7652</v>
      </c>
      <c r="F20" s="14">
        <f t="shared" si="1"/>
        <v>225</v>
      </c>
      <c r="G20" s="14"/>
    </row>
    <row r="21" spans="1:7" ht="30">
      <c r="A21" s="2" t="s">
        <v>114</v>
      </c>
      <c r="B21" s="4" t="s">
        <v>115</v>
      </c>
      <c r="C21" s="14">
        <v>2025</v>
      </c>
      <c r="D21" s="14">
        <f t="shared" si="0"/>
        <v>1500</v>
      </c>
      <c r="E21" s="14">
        <f t="shared" si="2"/>
        <v>510</v>
      </c>
      <c r="F21" s="14">
        <f t="shared" si="1"/>
        <v>15</v>
      </c>
      <c r="G21" s="14"/>
    </row>
    <row r="22" spans="1:7" ht="15">
      <c r="A22" s="2" t="s">
        <v>116</v>
      </c>
      <c r="B22" s="4" t="s">
        <v>117</v>
      </c>
      <c r="C22" s="14">
        <v>20254</v>
      </c>
      <c r="D22" s="14">
        <f t="shared" si="0"/>
        <v>15003</v>
      </c>
      <c r="E22" s="14">
        <f t="shared" si="2"/>
        <v>5101</v>
      </c>
      <c r="F22" s="14">
        <f t="shared" si="1"/>
        <v>150</v>
      </c>
      <c r="G22" s="14"/>
    </row>
    <row r="23" spans="1:7" ht="30">
      <c r="A23" s="2" t="s">
        <v>118</v>
      </c>
      <c r="B23" s="4" t="s">
        <v>119</v>
      </c>
      <c r="C23" s="14">
        <v>12153</v>
      </c>
      <c r="D23" s="14">
        <f t="shared" si="0"/>
        <v>9002</v>
      </c>
      <c r="E23" s="14">
        <f t="shared" si="2"/>
        <v>3061</v>
      </c>
      <c r="F23" s="14">
        <f t="shared" si="1"/>
        <v>90</v>
      </c>
      <c r="G23" s="14"/>
    </row>
    <row r="24" spans="1:7" ht="15">
      <c r="A24" s="2" t="s">
        <v>120</v>
      </c>
      <c r="B24" s="4" t="s">
        <v>121</v>
      </c>
      <c r="C24" s="14">
        <v>62789</v>
      </c>
      <c r="D24" s="14">
        <f t="shared" si="0"/>
        <v>46510</v>
      </c>
      <c r="E24" s="14">
        <f>ROUND(D24*0.34,0)+(1)</f>
        <v>15814</v>
      </c>
      <c r="F24" s="14">
        <f t="shared" si="1"/>
        <v>465</v>
      </c>
      <c r="G24" s="14"/>
    </row>
    <row r="25" spans="1:7" ht="15">
      <c r="A25" s="2" t="s">
        <v>122</v>
      </c>
      <c r="B25" s="4" t="s">
        <v>123</v>
      </c>
      <c r="C25" s="14">
        <v>4051</v>
      </c>
      <c r="D25" s="14">
        <f t="shared" si="0"/>
        <v>3001</v>
      </c>
      <c r="E25" s="14">
        <f>ROUND(D25*0.34,0)</f>
        <v>1020</v>
      </c>
      <c r="F25" s="14">
        <f t="shared" si="1"/>
        <v>30</v>
      </c>
      <c r="G25" s="14"/>
    </row>
    <row r="26" spans="1:7" ht="15">
      <c r="A26" s="2" t="s">
        <v>124</v>
      </c>
      <c r="B26" s="4" t="s">
        <v>125</v>
      </c>
      <c r="C26" s="14">
        <v>10127</v>
      </c>
      <c r="D26" s="14">
        <f t="shared" si="0"/>
        <v>7501</v>
      </c>
      <c r="E26" s="14">
        <f>ROUND(D26*0.34,0)+(1)</f>
        <v>2551</v>
      </c>
      <c r="F26" s="14">
        <f t="shared" si="1"/>
        <v>75</v>
      </c>
      <c r="G26" s="14"/>
    </row>
    <row r="27" spans="1:7" ht="15">
      <c r="A27" s="2" t="s">
        <v>126</v>
      </c>
      <c r="B27" s="4" t="s">
        <v>127</v>
      </c>
      <c r="C27" s="14">
        <v>83043</v>
      </c>
      <c r="D27" s="14">
        <f t="shared" si="0"/>
        <v>61513</v>
      </c>
      <c r="E27" s="14">
        <f>ROUND(D27*0.34,0)+(1)</f>
        <v>20915</v>
      </c>
      <c r="F27" s="14">
        <f t="shared" si="1"/>
        <v>615</v>
      </c>
      <c r="G27" s="14"/>
    </row>
    <row r="28" spans="1:7" ht="15">
      <c r="A28" s="2" t="s">
        <v>128</v>
      </c>
      <c r="B28" s="4" t="s">
        <v>129</v>
      </c>
      <c r="C28" s="14">
        <v>74942</v>
      </c>
      <c r="D28" s="14">
        <f t="shared" si="0"/>
        <v>55513</v>
      </c>
      <c r="E28" s="14">
        <f>ROUND(D28*0.34,0)</f>
        <v>18874</v>
      </c>
      <c r="F28" s="14">
        <f t="shared" si="1"/>
        <v>555</v>
      </c>
      <c r="G28" s="14"/>
    </row>
    <row r="29" spans="1:7" ht="30">
      <c r="A29" s="2" t="s">
        <v>130</v>
      </c>
      <c r="B29" s="4" t="s">
        <v>131</v>
      </c>
      <c r="C29" s="14">
        <v>4051</v>
      </c>
      <c r="D29" s="14">
        <f t="shared" si="0"/>
        <v>3001</v>
      </c>
      <c r="E29" s="14">
        <f>ROUND(D29*0.34,0)</f>
        <v>1020</v>
      </c>
      <c r="F29" s="14">
        <f t="shared" si="1"/>
        <v>30</v>
      </c>
      <c r="G29" s="14"/>
    </row>
    <row r="30" spans="1:7" ht="15">
      <c r="A30" s="2" t="s">
        <v>132</v>
      </c>
      <c r="B30" s="4" t="s">
        <v>133</v>
      </c>
      <c r="C30" s="14">
        <v>22280</v>
      </c>
      <c r="D30" s="14">
        <f t="shared" si="0"/>
        <v>16504</v>
      </c>
      <c r="E30" s="14">
        <f>ROUND(D30*0.34,0)</f>
        <v>5611</v>
      </c>
      <c r="F30" s="14">
        <f t="shared" si="1"/>
        <v>165</v>
      </c>
      <c r="G30" s="14"/>
    </row>
    <row r="31" spans="1:7" ht="15">
      <c r="A31" s="2" t="s">
        <v>134</v>
      </c>
      <c r="B31" s="4" t="s">
        <v>135</v>
      </c>
      <c r="C31" s="14">
        <v>89120</v>
      </c>
      <c r="D31" s="14">
        <f t="shared" si="0"/>
        <v>66015</v>
      </c>
      <c r="E31" s="14">
        <f>ROUND(D31*0.34,0)</f>
        <v>22445</v>
      </c>
      <c r="F31" s="14">
        <f t="shared" si="1"/>
        <v>660</v>
      </c>
      <c r="G31" s="14"/>
    </row>
    <row r="32" spans="1:7" ht="15">
      <c r="A32" s="2" t="s">
        <v>136</v>
      </c>
      <c r="B32" s="4" t="s">
        <v>137</v>
      </c>
      <c r="C32" s="14">
        <v>113425</v>
      </c>
      <c r="D32" s="14">
        <f t="shared" si="0"/>
        <v>84019</v>
      </c>
      <c r="E32" s="14">
        <f>ROUND(D32*0.34,0)</f>
        <v>28566</v>
      </c>
      <c r="F32" s="14">
        <f t="shared" si="1"/>
        <v>840</v>
      </c>
      <c r="G32" s="14"/>
    </row>
    <row r="33" spans="1:7" ht="15">
      <c r="A33" s="2" t="s">
        <v>138</v>
      </c>
      <c r="B33" s="4" t="s">
        <v>139</v>
      </c>
      <c r="C33" s="14">
        <v>26331</v>
      </c>
      <c r="D33" s="14">
        <f t="shared" si="0"/>
        <v>19504</v>
      </c>
      <c r="E33" s="14">
        <f>ROUND(D33*0.34,0)+(1)</f>
        <v>6632</v>
      </c>
      <c r="F33" s="14">
        <f t="shared" si="1"/>
        <v>195</v>
      </c>
      <c r="G33" s="14"/>
    </row>
    <row r="34" spans="1:7" ht="15">
      <c r="A34" s="2" t="s">
        <v>140</v>
      </c>
      <c r="B34" s="4" t="s">
        <v>141</v>
      </c>
      <c r="C34" s="14">
        <v>2025</v>
      </c>
      <c r="D34" s="14">
        <f t="shared" si="0"/>
        <v>1500</v>
      </c>
      <c r="E34" s="14">
        <f>ROUND(D34*0.34,0)</f>
        <v>510</v>
      </c>
      <c r="F34" s="14">
        <f t="shared" si="1"/>
        <v>15</v>
      </c>
      <c r="G34" s="14"/>
    </row>
    <row r="35" spans="1:7" ht="15">
      <c r="A35" s="2" t="s">
        <v>142</v>
      </c>
      <c r="B35" s="4" t="s">
        <v>143</v>
      </c>
      <c r="C35" s="14">
        <v>36458</v>
      </c>
      <c r="D35" s="14">
        <f t="shared" si="0"/>
        <v>27006</v>
      </c>
      <c r="E35" s="14">
        <f>ROUND(D35*0.34,0)</f>
        <v>9182</v>
      </c>
      <c r="F35" s="14">
        <f t="shared" si="1"/>
        <v>270</v>
      </c>
      <c r="G35" s="14"/>
    </row>
    <row r="36" spans="1:7" ht="15">
      <c r="A36" s="2" t="s">
        <v>144</v>
      </c>
      <c r="B36" s="4" t="s">
        <v>145</v>
      </c>
      <c r="C36" s="14">
        <v>22280</v>
      </c>
      <c r="D36" s="14">
        <f t="shared" si="0"/>
        <v>16504</v>
      </c>
      <c r="E36" s="14">
        <f>ROUND(D36*0.34,0)</f>
        <v>5611</v>
      </c>
      <c r="F36" s="14">
        <f t="shared" si="1"/>
        <v>165</v>
      </c>
      <c r="G36" s="14"/>
    </row>
    <row r="37" spans="1:7" ht="15">
      <c r="A37" s="2" t="s">
        <v>146</v>
      </c>
      <c r="B37" s="4" t="s">
        <v>147</v>
      </c>
      <c r="C37" s="14">
        <v>42534</v>
      </c>
      <c r="D37" s="14">
        <f t="shared" si="0"/>
        <v>31507</v>
      </c>
      <c r="E37" s="14">
        <f>ROUND(D37*0.34,0)</f>
        <v>10712</v>
      </c>
      <c r="F37" s="14">
        <f t="shared" si="1"/>
        <v>315</v>
      </c>
      <c r="G37" s="14"/>
    </row>
    <row r="38" spans="1:7" ht="15">
      <c r="A38" s="2" t="s">
        <v>148</v>
      </c>
      <c r="B38" s="4" t="s">
        <v>149</v>
      </c>
      <c r="C38" s="14">
        <v>2025</v>
      </c>
      <c r="D38" s="14">
        <f t="shared" si="0"/>
        <v>1500</v>
      </c>
      <c r="E38" s="14">
        <f>ROUND(D38*0.34,0)</f>
        <v>510</v>
      </c>
      <c r="F38" s="14">
        <f t="shared" si="1"/>
        <v>15</v>
      </c>
      <c r="G38" s="14"/>
    </row>
    <row r="39" spans="1:7" ht="30">
      <c r="A39" s="2" t="s">
        <v>150</v>
      </c>
      <c r="B39" s="4" t="s">
        <v>151</v>
      </c>
      <c r="C39" s="14"/>
      <c r="D39" s="14"/>
      <c r="E39" s="14"/>
      <c r="F39" s="14"/>
      <c r="G39" s="14">
        <v>2025</v>
      </c>
    </row>
    <row r="40" spans="1:7" ht="15">
      <c r="A40" s="2" t="s">
        <v>152</v>
      </c>
      <c r="B40" s="4" t="s">
        <v>153</v>
      </c>
      <c r="C40" s="14">
        <v>16204</v>
      </c>
      <c r="D40" s="14">
        <f>ROUND(C40/1.35,0)</f>
        <v>12003</v>
      </c>
      <c r="E40" s="14">
        <f>ROUND(D40*0.34,0)</f>
        <v>4081</v>
      </c>
      <c r="F40" s="14">
        <f>ROUND(D40*0.01,0)</f>
        <v>120</v>
      </c>
      <c r="G40" s="14"/>
    </row>
    <row r="41" spans="1:7" ht="19.5" customHeight="1">
      <c r="A41" s="30" t="s">
        <v>77</v>
      </c>
      <c r="B41" s="30"/>
      <c r="C41" s="15">
        <f>SUM(C3:C40)</f>
        <v>1243725</v>
      </c>
      <c r="D41" s="15">
        <f>SUM(D3:D40)</f>
        <v>921277</v>
      </c>
      <c r="E41" s="15">
        <f>SUM(E3:E40)</f>
        <v>313237</v>
      </c>
      <c r="F41" s="15">
        <f>SUM(F3:F40)</f>
        <v>9211</v>
      </c>
      <c r="G41" s="15">
        <f>SUM(G3:G40)</f>
        <v>2025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41:B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B39" sqref="B39"/>
    </sheetView>
  </sheetViews>
  <sheetFormatPr defaultColWidth="9.140625" defaultRowHeight="15"/>
  <cols>
    <col min="1" max="1" width="11.421875" style="0" bestFit="1" customWidth="1"/>
    <col min="2" max="2" width="61.00390625" style="5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7.00390625" style="0" customWidth="1"/>
    <col min="7" max="7" width="6.421875" style="0" bestFit="1" customWidth="1"/>
  </cols>
  <sheetData>
    <row r="1" spans="1:7" ht="30" customHeight="1">
      <c r="A1" s="31" t="s">
        <v>750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154</v>
      </c>
      <c r="B3" s="4" t="s">
        <v>155</v>
      </c>
      <c r="C3" s="14">
        <v>4051</v>
      </c>
      <c r="D3" s="14">
        <f aca="true" t="shared" si="0" ref="D3:D26">ROUND(C3/1.35,0)</f>
        <v>3001</v>
      </c>
      <c r="E3" s="14">
        <f>ROUND(D3*0.34,0)</f>
        <v>1020</v>
      </c>
      <c r="F3" s="14">
        <f aca="true" t="shared" si="1" ref="F3:F26">ROUND(D3*0.01,0)</f>
        <v>30</v>
      </c>
      <c r="G3" s="14"/>
    </row>
    <row r="4" spans="1:7" ht="18.75" customHeight="1">
      <c r="A4" s="2" t="s">
        <v>156</v>
      </c>
      <c r="B4" s="4" t="s">
        <v>157</v>
      </c>
      <c r="C4" s="14">
        <v>20254</v>
      </c>
      <c r="D4" s="14">
        <f t="shared" si="0"/>
        <v>15003</v>
      </c>
      <c r="E4" s="14">
        <f>ROUND(D4*0.34,0)</f>
        <v>5101</v>
      </c>
      <c r="F4" s="14">
        <f t="shared" si="1"/>
        <v>150</v>
      </c>
      <c r="G4" s="14"/>
    </row>
    <row r="5" spans="1:7" ht="30">
      <c r="A5" s="2" t="s">
        <v>158</v>
      </c>
      <c r="B5" s="4" t="s">
        <v>159</v>
      </c>
      <c r="C5" s="14"/>
      <c r="D5" s="14">
        <f t="shared" si="0"/>
        <v>0</v>
      </c>
      <c r="E5" s="14">
        <f>ROUND(D5*0.34,0)+(1)</f>
        <v>1</v>
      </c>
      <c r="F5" s="14">
        <f t="shared" si="1"/>
        <v>0</v>
      </c>
      <c r="G5" s="14"/>
    </row>
    <row r="6" spans="1:7" ht="15">
      <c r="A6" s="2" t="s">
        <v>160</v>
      </c>
      <c r="B6" s="4" t="s">
        <v>161</v>
      </c>
      <c r="C6" s="14">
        <v>20254</v>
      </c>
      <c r="D6" s="14">
        <f t="shared" si="0"/>
        <v>15003</v>
      </c>
      <c r="E6" s="14">
        <f aca="true" t="shared" si="2" ref="E6:E15">ROUND(D6*0.34,0)</f>
        <v>5101</v>
      </c>
      <c r="F6" s="14">
        <f t="shared" si="1"/>
        <v>150</v>
      </c>
      <c r="G6" s="14"/>
    </row>
    <row r="7" spans="1:7" ht="30">
      <c r="A7" s="2" t="s">
        <v>162</v>
      </c>
      <c r="B7" s="4" t="s">
        <v>163</v>
      </c>
      <c r="C7" s="14">
        <v>91145</v>
      </c>
      <c r="D7" s="14">
        <f t="shared" si="0"/>
        <v>67515</v>
      </c>
      <c r="E7" s="14">
        <f t="shared" si="2"/>
        <v>22955</v>
      </c>
      <c r="F7" s="14">
        <f t="shared" si="1"/>
        <v>675</v>
      </c>
      <c r="G7" s="14"/>
    </row>
    <row r="8" spans="1:7" ht="30">
      <c r="A8" s="2" t="s">
        <v>164</v>
      </c>
      <c r="B8" s="4" t="s">
        <v>165</v>
      </c>
      <c r="C8" s="14">
        <v>127603</v>
      </c>
      <c r="D8" s="14">
        <f t="shared" si="0"/>
        <v>94521</v>
      </c>
      <c r="E8" s="14">
        <f t="shared" si="2"/>
        <v>32137</v>
      </c>
      <c r="F8" s="14">
        <f t="shared" si="1"/>
        <v>945</v>
      </c>
      <c r="G8" s="14"/>
    </row>
    <row r="9" spans="1:7" ht="30">
      <c r="A9" s="2" t="s">
        <v>166</v>
      </c>
      <c r="B9" s="4" t="s">
        <v>167</v>
      </c>
      <c r="C9" s="14">
        <v>32407</v>
      </c>
      <c r="D9" s="14">
        <f t="shared" si="0"/>
        <v>24005</v>
      </c>
      <c r="E9" s="14">
        <f t="shared" si="2"/>
        <v>8162</v>
      </c>
      <c r="F9" s="14">
        <f t="shared" si="1"/>
        <v>240</v>
      </c>
      <c r="G9" s="14"/>
    </row>
    <row r="10" spans="1:7" ht="15">
      <c r="A10" s="2" t="s">
        <v>168</v>
      </c>
      <c r="B10" s="4" t="s">
        <v>169</v>
      </c>
      <c r="C10" s="14">
        <v>40509</v>
      </c>
      <c r="D10" s="14">
        <f t="shared" si="0"/>
        <v>30007</v>
      </c>
      <c r="E10" s="14">
        <f t="shared" si="2"/>
        <v>10202</v>
      </c>
      <c r="F10" s="14">
        <f t="shared" si="1"/>
        <v>300</v>
      </c>
      <c r="G10" s="14"/>
    </row>
    <row r="11" spans="1:7" ht="15">
      <c r="A11" s="2" t="s">
        <v>170</v>
      </c>
      <c r="B11" s="4" t="s">
        <v>171</v>
      </c>
      <c r="C11" s="14">
        <v>4051</v>
      </c>
      <c r="D11" s="14">
        <f t="shared" si="0"/>
        <v>3001</v>
      </c>
      <c r="E11" s="14">
        <f t="shared" si="2"/>
        <v>1020</v>
      </c>
      <c r="F11" s="14">
        <f t="shared" si="1"/>
        <v>30</v>
      </c>
      <c r="G11" s="14"/>
    </row>
    <row r="12" spans="1:7" ht="30">
      <c r="A12" s="2" t="s">
        <v>172</v>
      </c>
      <c r="B12" s="4" t="s">
        <v>173</v>
      </c>
      <c r="C12" s="14">
        <v>85069</v>
      </c>
      <c r="D12" s="14">
        <f t="shared" si="0"/>
        <v>63014</v>
      </c>
      <c r="E12" s="14">
        <f t="shared" si="2"/>
        <v>21425</v>
      </c>
      <c r="F12" s="14">
        <f t="shared" si="1"/>
        <v>630</v>
      </c>
      <c r="G12" s="14"/>
    </row>
    <row r="13" spans="1:7" ht="30">
      <c r="A13" s="2" t="s">
        <v>174</v>
      </c>
      <c r="B13" s="4" t="s">
        <v>175</v>
      </c>
      <c r="C13" s="14">
        <v>20254</v>
      </c>
      <c r="D13" s="14">
        <f t="shared" si="0"/>
        <v>15003</v>
      </c>
      <c r="E13" s="14">
        <f t="shared" si="2"/>
        <v>5101</v>
      </c>
      <c r="F13" s="14">
        <f t="shared" si="1"/>
        <v>150</v>
      </c>
      <c r="G13" s="14"/>
    </row>
    <row r="14" spans="1:7" ht="15">
      <c r="A14" s="2" t="s">
        <v>176</v>
      </c>
      <c r="B14" s="4" t="s">
        <v>177</v>
      </c>
      <c r="C14" s="14">
        <v>2025</v>
      </c>
      <c r="D14" s="14">
        <f t="shared" si="0"/>
        <v>1500</v>
      </c>
      <c r="E14" s="14">
        <f t="shared" si="2"/>
        <v>510</v>
      </c>
      <c r="F14" s="14">
        <f t="shared" si="1"/>
        <v>15</v>
      </c>
      <c r="G14" s="14"/>
    </row>
    <row r="15" spans="1:7" ht="15">
      <c r="A15" s="2" t="s">
        <v>178</v>
      </c>
      <c r="B15" s="4" t="s">
        <v>179</v>
      </c>
      <c r="C15" s="14">
        <v>480032</v>
      </c>
      <c r="D15" s="14">
        <f t="shared" si="0"/>
        <v>355579</v>
      </c>
      <c r="E15" s="14">
        <f t="shared" si="2"/>
        <v>120897</v>
      </c>
      <c r="F15" s="14">
        <f t="shared" si="1"/>
        <v>3556</v>
      </c>
      <c r="G15" s="14"/>
    </row>
    <row r="16" spans="1:7" ht="15.75" customHeight="1">
      <c r="A16" s="2" t="s">
        <v>180</v>
      </c>
      <c r="B16" s="4" t="s">
        <v>181</v>
      </c>
      <c r="C16" s="14">
        <v>161935</v>
      </c>
      <c r="D16" s="14">
        <f t="shared" si="0"/>
        <v>119952</v>
      </c>
      <c r="E16" s="14">
        <f>ROUND(D16*0.34,0)+(-1)</f>
        <v>40783</v>
      </c>
      <c r="F16" s="14">
        <f t="shared" si="1"/>
        <v>1200</v>
      </c>
      <c r="G16" s="14"/>
    </row>
    <row r="17" spans="1:7" ht="15">
      <c r="A17" s="2" t="s">
        <v>182</v>
      </c>
      <c r="B17" s="4" t="s">
        <v>183</v>
      </c>
      <c r="C17" s="14">
        <v>8102</v>
      </c>
      <c r="D17" s="14">
        <f t="shared" si="0"/>
        <v>6001</v>
      </c>
      <c r="E17" s="14">
        <f>ROUND(D17*0.34,0)+(1)</f>
        <v>2041</v>
      </c>
      <c r="F17" s="14">
        <f t="shared" si="1"/>
        <v>60</v>
      </c>
      <c r="G17" s="14"/>
    </row>
    <row r="18" spans="1:7" ht="15">
      <c r="A18" s="2" t="s">
        <v>184</v>
      </c>
      <c r="B18" s="4" t="s">
        <v>185</v>
      </c>
      <c r="C18" s="14">
        <v>111400</v>
      </c>
      <c r="D18" s="14">
        <f t="shared" si="0"/>
        <v>82519</v>
      </c>
      <c r="E18" s="14">
        <f>ROUND(D18*0.34,0)</f>
        <v>28056</v>
      </c>
      <c r="F18" s="14">
        <f t="shared" si="1"/>
        <v>825</v>
      </c>
      <c r="G18" s="14"/>
    </row>
    <row r="19" spans="1:7" ht="30">
      <c r="A19" s="2" t="s">
        <v>186</v>
      </c>
      <c r="B19" s="4" t="s">
        <v>187</v>
      </c>
      <c r="C19" s="14">
        <v>8102</v>
      </c>
      <c r="D19" s="14">
        <f t="shared" si="0"/>
        <v>6001</v>
      </c>
      <c r="E19" s="14">
        <f>ROUND(D19*0.34,0)+(1)</f>
        <v>2041</v>
      </c>
      <c r="F19" s="14">
        <f t="shared" si="1"/>
        <v>60</v>
      </c>
      <c r="G19" s="14"/>
    </row>
    <row r="20" spans="1:7" ht="15">
      <c r="A20" s="2" t="s">
        <v>188</v>
      </c>
      <c r="B20" s="4" t="s">
        <v>189</v>
      </c>
      <c r="C20" s="14">
        <v>2025</v>
      </c>
      <c r="D20" s="14">
        <f t="shared" si="0"/>
        <v>1500</v>
      </c>
      <c r="E20" s="14">
        <f>ROUND(D20*0.34,0)</f>
        <v>510</v>
      </c>
      <c r="F20" s="14">
        <f t="shared" si="1"/>
        <v>15</v>
      </c>
      <c r="G20" s="14"/>
    </row>
    <row r="21" spans="1:7" ht="15">
      <c r="A21" s="2" t="s">
        <v>190</v>
      </c>
      <c r="B21" s="4" t="s">
        <v>191</v>
      </c>
      <c r="C21" s="14">
        <v>12153</v>
      </c>
      <c r="D21" s="14">
        <f t="shared" si="0"/>
        <v>9002</v>
      </c>
      <c r="E21" s="14">
        <f>ROUND(D21*0.34,0)</f>
        <v>3061</v>
      </c>
      <c r="F21" s="14">
        <f t="shared" si="1"/>
        <v>90</v>
      </c>
      <c r="G21" s="14"/>
    </row>
    <row r="22" spans="1:7" ht="15">
      <c r="A22" s="2" t="s">
        <v>192</v>
      </c>
      <c r="B22" s="4" t="s">
        <v>193</v>
      </c>
      <c r="C22" s="14">
        <v>46585</v>
      </c>
      <c r="D22" s="14">
        <f t="shared" si="0"/>
        <v>34507</v>
      </c>
      <c r="E22" s="14">
        <f>ROUND(D22*0.34,0)+(1)</f>
        <v>11733</v>
      </c>
      <c r="F22" s="14">
        <f t="shared" si="1"/>
        <v>345</v>
      </c>
      <c r="G22" s="14"/>
    </row>
    <row r="23" spans="1:7" ht="15">
      <c r="A23" s="2" t="s">
        <v>194</v>
      </c>
      <c r="B23" s="4" t="s">
        <v>195</v>
      </c>
      <c r="C23" s="14">
        <v>14178</v>
      </c>
      <c r="D23" s="14">
        <f t="shared" si="0"/>
        <v>10502</v>
      </c>
      <c r="E23" s="14">
        <f>ROUND(D23*0.34,0)</f>
        <v>3571</v>
      </c>
      <c r="F23" s="14">
        <f t="shared" si="1"/>
        <v>105</v>
      </c>
      <c r="G23" s="14"/>
    </row>
    <row r="24" spans="1:7" ht="15">
      <c r="A24" s="2" t="s">
        <v>196</v>
      </c>
      <c r="B24" s="4" t="s">
        <v>197</v>
      </c>
      <c r="C24" s="14">
        <v>50636</v>
      </c>
      <c r="D24" s="14">
        <f t="shared" si="0"/>
        <v>37508</v>
      </c>
      <c r="E24" s="14">
        <f>ROUND(D24*0.34,0)</f>
        <v>12753</v>
      </c>
      <c r="F24" s="14">
        <f t="shared" si="1"/>
        <v>375</v>
      </c>
      <c r="G24" s="14"/>
    </row>
    <row r="25" spans="1:7" ht="15">
      <c r="A25" s="2" t="s">
        <v>198</v>
      </c>
      <c r="B25" s="4" t="s">
        <v>199</v>
      </c>
      <c r="C25" s="14">
        <v>20254</v>
      </c>
      <c r="D25" s="14">
        <f t="shared" si="0"/>
        <v>15003</v>
      </c>
      <c r="E25" s="14">
        <f>ROUND(D25*0.34,0)</f>
        <v>5101</v>
      </c>
      <c r="F25" s="14">
        <f t="shared" si="1"/>
        <v>150</v>
      </c>
      <c r="G25" s="14"/>
    </row>
    <row r="26" spans="1:7" ht="15">
      <c r="A26" s="2" t="s">
        <v>200</v>
      </c>
      <c r="B26" s="4" t="s">
        <v>201</v>
      </c>
      <c r="C26" s="14">
        <v>2025</v>
      </c>
      <c r="D26" s="14">
        <f t="shared" si="0"/>
        <v>1500</v>
      </c>
      <c r="E26" s="14">
        <f>ROUND(D26*0.34,0)</f>
        <v>510</v>
      </c>
      <c r="F26" s="14">
        <f t="shared" si="1"/>
        <v>15</v>
      </c>
      <c r="G26" s="14"/>
    </row>
    <row r="27" spans="1:7" ht="30">
      <c r="A27" s="2" t="s">
        <v>202</v>
      </c>
      <c r="B27" s="4" t="s">
        <v>203</v>
      </c>
      <c r="C27" s="14"/>
      <c r="D27" s="14"/>
      <c r="E27" s="14"/>
      <c r="F27" s="14"/>
      <c r="G27" s="14">
        <v>36458</v>
      </c>
    </row>
    <row r="28" spans="1:7" ht="19.5" customHeight="1">
      <c r="A28" s="30" t="s">
        <v>77</v>
      </c>
      <c r="B28" s="30"/>
      <c r="C28" s="15">
        <f>SUM(C3:C27)</f>
        <v>1365049</v>
      </c>
      <c r="D28" s="15">
        <f>SUM(D3:D27)</f>
        <v>1011147</v>
      </c>
      <c r="E28" s="15">
        <f>SUM(E3:E27)</f>
        <v>343792</v>
      </c>
      <c r="F28" s="15">
        <f>SUM(F3:F27)</f>
        <v>10111</v>
      </c>
      <c r="G28" s="15">
        <f>SUM(G3:G27)</f>
        <v>36458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8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">
      <selection activeCell="B17" sqref="B17"/>
    </sheetView>
  </sheetViews>
  <sheetFormatPr defaultColWidth="9.140625" defaultRowHeight="15"/>
  <cols>
    <col min="1" max="1" width="11.421875" style="0" bestFit="1" customWidth="1"/>
    <col min="2" max="2" width="66.421875" style="0" customWidth="1"/>
    <col min="3" max="3" width="9.00390625" style="0" customWidth="1"/>
    <col min="4" max="4" width="11.28125" style="0" customWidth="1"/>
    <col min="5" max="5" width="14.28125" style="0" bestFit="1" customWidth="1"/>
    <col min="6" max="6" width="7.00390625" style="0" customWidth="1"/>
    <col min="7" max="7" width="7.8515625" style="0" customWidth="1"/>
  </cols>
  <sheetData>
    <row r="1" spans="1:7" ht="30" customHeight="1">
      <c r="A1" s="31" t="s">
        <v>745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204</v>
      </c>
      <c r="B3" s="2" t="s">
        <v>205</v>
      </c>
      <c r="C3" s="14">
        <v>10127</v>
      </c>
      <c r="D3" s="14">
        <f>ROUND(C3/1.35,0)</f>
        <v>7501</v>
      </c>
      <c r="E3" s="14">
        <f>ROUND(D3*0.34,0)+(1)</f>
        <v>2551</v>
      </c>
      <c r="F3" s="14">
        <f>ROUND(D3*0.01,0)</f>
        <v>75</v>
      </c>
      <c r="G3" s="14"/>
    </row>
    <row r="4" spans="1:7" ht="15">
      <c r="A4" s="2" t="s">
        <v>206</v>
      </c>
      <c r="B4" s="2" t="s">
        <v>207</v>
      </c>
      <c r="C4" s="14">
        <v>10127</v>
      </c>
      <c r="D4" s="14">
        <f>ROUND(C4/1.35,0)</f>
        <v>7501</v>
      </c>
      <c r="E4" s="14">
        <f>ROUND(D4*0.34,0)+(1)</f>
        <v>2551</v>
      </c>
      <c r="F4" s="14">
        <f>ROUND(D4*0.01,0)</f>
        <v>75</v>
      </c>
      <c r="G4" s="14"/>
    </row>
    <row r="5" spans="1:7" ht="15">
      <c r="A5" s="2" t="s">
        <v>208</v>
      </c>
      <c r="B5" s="2" t="s">
        <v>209</v>
      </c>
      <c r="C5" s="14">
        <v>6076</v>
      </c>
      <c r="D5" s="14">
        <f>ROUND(C5/1.35,0)</f>
        <v>4501</v>
      </c>
      <c r="E5" s="14">
        <f>ROUND(D5*0.34,0)</f>
        <v>1530</v>
      </c>
      <c r="F5" s="14">
        <f>ROUND(D5*0.01,0)</f>
        <v>45</v>
      </c>
      <c r="G5" s="14"/>
    </row>
    <row r="6" spans="1:7" ht="15">
      <c r="A6" s="2" t="s">
        <v>210</v>
      </c>
      <c r="B6" s="2" t="s">
        <v>211</v>
      </c>
      <c r="C6" s="14">
        <v>2025</v>
      </c>
      <c r="D6" s="14">
        <f>ROUND(C6/1.35,0)</f>
        <v>1500</v>
      </c>
      <c r="E6" s="14">
        <f>ROUND(D6*0.34,0)</f>
        <v>510</v>
      </c>
      <c r="F6" s="14">
        <f>ROUND(D6*0.01,0)</f>
        <v>15</v>
      </c>
      <c r="G6" s="14"/>
    </row>
    <row r="7" spans="1:7" ht="15">
      <c r="A7" s="2" t="s">
        <v>212</v>
      </c>
      <c r="B7" s="2" t="s">
        <v>213</v>
      </c>
      <c r="C7" s="14"/>
      <c r="D7" s="14"/>
      <c r="E7" s="14"/>
      <c r="F7" s="14"/>
      <c r="G7" s="14">
        <v>14178</v>
      </c>
    </row>
    <row r="8" spans="1:7" ht="15">
      <c r="A8" s="2" t="s">
        <v>214</v>
      </c>
      <c r="B8" s="2" t="s">
        <v>215</v>
      </c>
      <c r="C8" s="14">
        <v>97222</v>
      </c>
      <c r="D8" s="14">
        <f aca="true" t="shared" si="0" ref="D8:D20">ROUND(C8/1.35,0)</f>
        <v>72016</v>
      </c>
      <c r="E8" s="14">
        <f>ROUND(D8*0.34,0)+(1)</f>
        <v>24486</v>
      </c>
      <c r="F8" s="14">
        <f aca="true" t="shared" si="1" ref="F8:F20">ROUND(D8*0.01,0)</f>
        <v>720</v>
      </c>
      <c r="G8" s="14"/>
    </row>
    <row r="9" spans="1:7" ht="15">
      <c r="A9" s="2" t="s">
        <v>216</v>
      </c>
      <c r="B9" s="2" t="s">
        <v>217</v>
      </c>
      <c r="C9" s="14">
        <v>155960</v>
      </c>
      <c r="D9" s="14">
        <f t="shared" si="0"/>
        <v>115526</v>
      </c>
      <c r="E9" s="14">
        <f>ROUND(D9*0.34,0)</f>
        <v>39279</v>
      </c>
      <c r="F9" s="14">
        <f t="shared" si="1"/>
        <v>1155</v>
      </c>
      <c r="G9" s="14"/>
    </row>
    <row r="10" spans="1:7" ht="15">
      <c r="A10" s="2" t="s">
        <v>218</v>
      </c>
      <c r="B10" s="2" t="s">
        <v>219</v>
      </c>
      <c r="C10" s="14">
        <v>87094</v>
      </c>
      <c r="D10" s="14">
        <f t="shared" si="0"/>
        <v>64514</v>
      </c>
      <c r="E10" s="14">
        <f>ROUND(D10*0.34,0)</f>
        <v>21935</v>
      </c>
      <c r="F10" s="14">
        <f t="shared" si="1"/>
        <v>645</v>
      </c>
      <c r="G10" s="14"/>
    </row>
    <row r="11" spans="1:7" ht="15">
      <c r="A11" s="2" t="s">
        <v>220</v>
      </c>
      <c r="B11" s="2" t="s">
        <v>221</v>
      </c>
      <c r="C11" s="14">
        <v>10127</v>
      </c>
      <c r="D11" s="14">
        <f t="shared" si="0"/>
        <v>7501</v>
      </c>
      <c r="E11" s="14">
        <f>ROUND(D11*0.34,0)+(1)</f>
        <v>2551</v>
      </c>
      <c r="F11" s="14">
        <f t="shared" si="1"/>
        <v>75</v>
      </c>
      <c r="G11" s="14"/>
    </row>
    <row r="12" spans="1:7" ht="15">
      <c r="A12" s="2" t="s">
        <v>222</v>
      </c>
      <c r="B12" s="2" t="s">
        <v>223</v>
      </c>
      <c r="C12" s="14">
        <v>83043</v>
      </c>
      <c r="D12" s="14">
        <f t="shared" si="0"/>
        <v>61513</v>
      </c>
      <c r="E12" s="14">
        <f>ROUND(D12*0.34,0)+(1)</f>
        <v>20915</v>
      </c>
      <c r="F12" s="14">
        <f t="shared" si="1"/>
        <v>615</v>
      </c>
      <c r="G12" s="14"/>
    </row>
    <row r="13" spans="1:7" ht="15">
      <c r="A13" s="2" t="s">
        <v>224</v>
      </c>
      <c r="B13" s="2" t="s">
        <v>225</v>
      </c>
      <c r="C13" s="14">
        <v>26331</v>
      </c>
      <c r="D13" s="14">
        <f t="shared" si="0"/>
        <v>19504</v>
      </c>
      <c r="E13" s="14">
        <f>ROUND(D13*0.34,0)+(1)</f>
        <v>6632</v>
      </c>
      <c r="F13" s="14">
        <f t="shared" si="1"/>
        <v>195</v>
      </c>
      <c r="G13" s="14"/>
    </row>
    <row r="14" spans="1:7" ht="15">
      <c r="A14" s="2" t="s">
        <v>226</v>
      </c>
      <c r="B14" s="2" t="s">
        <v>227</v>
      </c>
      <c r="C14" s="14">
        <v>380785</v>
      </c>
      <c r="D14" s="14">
        <f t="shared" si="0"/>
        <v>282063</v>
      </c>
      <c r="E14" s="14">
        <f>ROUND(D14*0.34,0)</f>
        <v>95901</v>
      </c>
      <c r="F14" s="14">
        <f t="shared" si="1"/>
        <v>2821</v>
      </c>
      <c r="G14" s="14"/>
    </row>
    <row r="15" spans="1:7" ht="15">
      <c r="A15" s="2" t="s">
        <v>228</v>
      </c>
      <c r="B15" s="2" t="s">
        <v>229</v>
      </c>
      <c r="C15" s="14">
        <v>210647</v>
      </c>
      <c r="D15" s="14">
        <f t="shared" si="0"/>
        <v>156035</v>
      </c>
      <c r="E15" s="14">
        <f>ROUND(D15*0.34,0)</f>
        <v>53052</v>
      </c>
      <c r="F15" s="14">
        <f t="shared" si="1"/>
        <v>1560</v>
      </c>
      <c r="G15" s="14"/>
    </row>
    <row r="16" spans="1:7" ht="15">
      <c r="A16" s="2" t="s">
        <v>230</v>
      </c>
      <c r="B16" s="2" t="s">
        <v>231</v>
      </c>
      <c r="C16" s="14">
        <v>26331</v>
      </c>
      <c r="D16" s="14">
        <f t="shared" si="0"/>
        <v>19504</v>
      </c>
      <c r="E16" s="14">
        <f>ROUND(D16*0.34,0)+(1)</f>
        <v>6632</v>
      </c>
      <c r="F16" s="14">
        <f t="shared" si="1"/>
        <v>195</v>
      </c>
      <c r="G16" s="14"/>
    </row>
    <row r="17" spans="1:7" ht="15">
      <c r="A17" s="2" t="s">
        <v>232</v>
      </c>
      <c r="B17" s="2" t="s">
        <v>233</v>
      </c>
      <c r="C17" s="14">
        <v>12153</v>
      </c>
      <c r="D17" s="14">
        <f t="shared" si="0"/>
        <v>9002</v>
      </c>
      <c r="E17" s="14">
        <f>ROUND(D17*0.34,0)</f>
        <v>3061</v>
      </c>
      <c r="F17" s="14">
        <f t="shared" si="1"/>
        <v>90</v>
      </c>
      <c r="G17" s="14"/>
    </row>
    <row r="18" spans="1:7" ht="15">
      <c r="A18" s="2" t="s">
        <v>234</v>
      </c>
      <c r="B18" s="2" t="s">
        <v>235</v>
      </c>
      <c r="C18" s="14">
        <v>12153</v>
      </c>
      <c r="D18" s="14">
        <f t="shared" si="0"/>
        <v>9002</v>
      </c>
      <c r="E18" s="14">
        <f>ROUND(D18*0.34,0)</f>
        <v>3061</v>
      </c>
      <c r="F18" s="14">
        <f t="shared" si="1"/>
        <v>90</v>
      </c>
      <c r="G18" s="14"/>
    </row>
    <row r="19" spans="1:7" ht="15">
      <c r="A19" s="2" t="s">
        <v>236</v>
      </c>
      <c r="B19" s="2" t="s">
        <v>237</v>
      </c>
      <c r="C19" s="14">
        <v>16204</v>
      </c>
      <c r="D19" s="14">
        <f t="shared" si="0"/>
        <v>12003</v>
      </c>
      <c r="E19" s="14">
        <f>ROUND(D19*0.34,0)</f>
        <v>4081</v>
      </c>
      <c r="F19" s="14">
        <f t="shared" si="1"/>
        <v>120</v>
      </c>
      <c r="G19" s="14"/>
    </row>
    <row r="20" spans="1:7" ht="15">
      <c r="A20" s="2" t="s">
        <v>238</v>
      </c>
      <c r="B20" s="2" t="s">
        <v>239</v>
      </c>
      <c r="C20" s="14">
        <v>22280</v>
      </c>
      <c r="D20" s="14">
        <f t="shared" si="0"/>
        <v>16504</v>
      </c>
      <c r="E20" s="14">
        <f>ROUND(D20*0.34,0)</f>
        <v>5611</v>
      </c>
      <c r="F20" s="14">
        <f t="shared" si="1"/>
        <v>165</v>
      </c>
      <c r="G20" s="14"/>
    </row>
    <row r="21" spans="1:7" ht="19.5" customHeight="1">
      <c r="A21" s="30" t="s">
        <v>77</v>
      </c>
      <c r="B21" s="30"/>
      <c r="C21" s="15">
        <f>SUM(C3:C20)</f>
        <v>1168685</v>
      </c>
      <c r="D21" s="15">
        <f>SUM(D3:D20)</f>
        <v>865690</v>
      </c>
      <c r="E21" s="15">
        <f>SUM(E3:E20)</f>
        <v>294339</v>
      </c>
      <c r="F21" s="15">
        <f>SUM(F3:F20)</f>
        <v>8656</v>
      </c>
      <c r="G21" s="15">
        <f>SUM(G3:G20)</f>
        <v>14178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view="pageLayout" workbookViewId="0" topLeftCell="A1">
      <selection activeCell="B25" sqref="B25"/>
    </sheetView>
  </sheetViews>
  <sheetFormatPr defaultColWidth="9.140625" defaultRowHeight="15"/>
  <cols>
    <col min="1" max="1" width="11.421875" style="0" bestFit="1" customWidth="1"/>
    <col min="2" max="2" width="76.140625" style="0" customWidth="1"/>
    <col min="3" max="3" width="8.140625" style="0" customWidth="1"/>
    <col min="4" max="4" width="10.8515625" style="0" bestFit="1" customWidth="1"/>
    <col min="5" max="5" width="14.28125" style="0" bestFit="1" customWidth="1"/>
    <col min="6" max="6" width="5.28125" style="0" bestFit="1" customWidth="1"/>
  </cols>
  <sheetData>
    <row r="1" spans="1:7" ht="30" customHeight="1">
      <c r="A1" s="31" t="s">
        <v>746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240</v>
      </c>
      <c r="B3" s="2" t="s">
        <v>241</v>
      </c>
      <c r="C3" s="14">
        <v>2025</v>
      </c>
      <c r="D3" s="14">
        <f>ROUND(C3/1.35,0)</f>
        <v>1500</v>
      </c>
      <c r="E3" s="14">
        <f>ROUND(D3*0.34,0)</f>
        <v>510</v>
      </c>
      <c r="F3" s="14">
        <f>ROUND(D3*0.01,0)</f>
        <v>15</v>
      </c>
      <c r="G3" s="14"/>
    </row>
    <row r="4" spans="1:7" ht="15">
      <c r="A4" s="2" t="s">
        <v>242</v>
      </c>
      <c r="B4" s="2" t="s">
        <v>243</v>
      </c>
      <c r="C4" s="14">
        <v>12153</v>
      </c>
      <c r="D4" s="14">
        <f>ROUND(C4/1.35,0)</f>
        <v>9002</v>
      </c>
      <c r="E4" s="14">
        <f>ROUND(D4*0.34,0)</f>
        <v>3061</v>
      </c>
      <c r="F4" s="14">
        <f>ROUND(D4*0.01,0)</f>
        <v>90</v>
      </c>
      <c r="G4" s="14"/>
    </row>
    <row r="5" spans="1:7" ht="15">
      <c r="A5" s="2" t="s">
        <v>244</v>
      </c>
      <c r="B5" s="2" t="s">
        <v>245</v>
      </c>
      <c r="C5" s="14">
        <v>2025</v>
      </c>
      <c r="D5" s="14">
        <f>ROUND(C5/1.35,0)</f>
        <v>1500</v>
      </c>
      <c r="E5" s="14">
        <f>ROUND(D5*0.34,0)</f>
        <v>510</v>
      </c>
      <c r="F5" s="14">
        <f>ROUND(D5*0.01,0)</f>
        <v>15</v>
      </c>
      <c r="G5" s="14"/>
    </row>
    <row r="6" spans="1:7" ht="15">
      <c r="A6" s="2" t="s">
        <v>246</v>
      </c>
      <c r="B6" s="2" t="s">
        <v>247</v>
      </c>
      <c r="C6" s="14"/>
      <c r="D6" s="14"/>
      <c r="E6" s="14"/>
      <c r="F6" s="14"/>
      <c r="G6" s="14">
        <v>62789</v>
      </c>
    </row>
    <row r="7" spans="1:7" ht="15">
      <c r="A7" s="2" t="s">
        <v>248</v>
      </c>
      <c r="B7" s="2" t="s">
        <v>249</v>
      </c>
      <c r="C7" s="14">
        <v>212672</v>
      </c>
      <c r="D7" s="14">
        <f aca="true" t="shared" si="0" ref="D7:D14">ROUND(C7/1.35,0)</f>
        <v>157535</v>
      </c>
      <c r="E7" s="14">
        <f>ROUND(D7*0.34,0)</f>
        <v>53562</v>
      </c>
      <c r="F7" s="14">
        <f aca="true" t="shared" si="1" ref="F7:F14">ROUND(D7*0.01,0)</f>
        <v>1575</v>
      </c>
      <c r="G7" s="14"/>
    </row>
    <row r="8" spans="1:7" ht="15">
      <c r="A8" s="2" t="s">
        <v>250</v>
      </c>
      <c r="B8" s="2" t="s">
        <v>251</v>
      </c>
      <c r="C8" s="14">
        <v>62789</v>
      </c>
      <c r="D8" s="14">
        <f t="shared" si="0"/>
        <v>46510</v>
      </c>
      <c r="E8" s="14">
        <f>ROUND(D8*0.34,0)+(1)</f>
        <v>15814</v>
      </c>
      <c r="F8" s="14">
        <f t="shared" si="1"/>
        <v>465</v>
      </c>
      <c r="G8" s="14"/>
    </row>
    <row r="9" spans="1:7" ht="15">
      <c r="A9" s="2" t="s">
        <v>252</v>
      </c>
      <c r="B9" s="2" t="s">
        <v>253</v>
      </c>
      <c r="C9" s="14">
        <v>14178</v>
      </c>
      <c r="D9" s="14">
        <f t="shared" si="0"/>
        <v>10502</v>
      </c>
      <c r="E9" s="14">
        <f aca="true" t="shared" si="2" ref="E9:E14">ROUND(D9*0.34,0)</f>
        <v>3571</v>
      </c>
      <c r="F9" s="14">
        <f t="shared" si="1"/>
        <v>105</v>
      </c>
      <c r="G9" s="14"/>
    </row>
    <row r="10" spans="1:7" ht="15">
      <c r="A10" s="2" t="s">
        <v>254</v>
      </c>
      <c r="B10" s="2" t="s">
        <v>255</v>
      </c>
      <c r="C10" s="14">
        <v>196469</v>
      </c>
      <c r="D10" s="14">
        <f t="shared" si="0"/>
        <v>145533</v>
      </c>
      <c r="E10" s="14">
        <f t="shared" si="2"/>
        <v>49481</v>
      </c>
      <c r="F10" s="14">
        <f t="shared" si="1"/>
        <v>1455</v>
      </c>
      <c r="G10" s="14"/>
    </row>
    <row r="11" spans="1:7" ht="15">
      <c r="A11" s="2" t="s">
        <v>256</v>
      </c>
      <c r="B11" s="2" t="s">
        <v>257</v>
      </c>
      <c r="C11" s="14">
        <v>76967</v>
      </c>
      <c r="D11" s="14">
        <f t="shared" si="0"/>
        <v>57013</v>
      </c>
      <c r="E11" s="14">
        <f t="shared" si="2"/>
        <v>19384</v>
      </c>
      <c r="F11" s="14">
        <f t="shared" si="1"/>
        <v>570</v>
      </c>
      <c r="G11" s="14"/>
    </row>
    <row r="12" spans="1:7" ht="15">
      <c r="A12" s="2" t="s">
        <v>258</v>
      </c>
      <c r="B12" s="2" t="s">
        <v>259</v>
      </c>
      <c r="C12" s="14">
        <v>4051</v>
      </c>
      <c r="D12" s="14">
        <f t="shared" si="0"/>
        <v>3001</v>
      </c>
      <c r="E12" s="14">
        <f t="shared" si="2"/>
        <v>1020</v>
      </c>
      <c r="F12" s="14">
        <f t="shared" si="1"/>
        <v>30</v>
      </c>
      <c r="G12" s="14"/>
    </row>
    <row r="13" spans="1:7" ht="15">
      <c r="A13" s="2" t="s">
        <v>260</v>
      </c>
      <c r="B13" s="2" t="s">
        <v>261</v>
      </c>
      <c r="C13" s="14">
        <v>232927</v>
      </c>
      <c r="D13" s="14">
        <f t="shared" si="0"/>
        <v>172539</v>
      </c>
      <c r="E13" s="14">
        <f t="shared" si="2"/>
        <v>58663</v>
      </c>
      <c r="F13" s="14">
        <f t="shared" si="1"/>
        <v>1725</v>
      </c>
      <c r="G13" s="14"/>
    </row>
    <row r="14" spans="1:7" ht="15">
      <c r="A14" s="2" t="s">
        <v>262</v>
      </c>
      <c r="B14" s="2" t="s">
        <v>263</v>
      </c>
      <c r="C14" s="14">
        <v>174189</v>
      </c>
      <c r="D14" s="14">
        <f t="shared" si="0"/>
        <v>129029</v>
      </c>
      <c r="E14" s="14">
        <f t="shared" si="2"/>
        <v>43870</v>
      </c>
      <c r="F14" s="14">
        <f t="shared" si="1"/>
        <v>1290</v>
      </c>
      <c r="G14" s="14"/>
    </row>
    <row r="15" spans="1:7" ht="15">
      <c r="A15" s="30" t="s">
        <v>77</v>
      </c>
      <c r="B15" s="30"/>
      <c r="C15" s="15">
        <f>SUM(C3:C14)</f>
        <v>990445</v>
      </c>
      <c r="D15" s="15">
        <f>SUM(D3:D14)</f>
        <v>733664</v>
      </c>
      <c r="E15" s="15">
        <f>SUM(E3:E14)</f>
        <v>249446</v>
      </c>
      <c r="F15" s="15">
        <f>SUM(F3:F14)</f>
        <v>7335</v>
      </c>
      <c r="G15" s="15">
        <f>SUM(G3:G14)</f>
        <v>62789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1">
      <selection activeCell="B13" sqref="B13"/>
    </sheetView>
  </sheetViews>
  <sheetFormatPr defaultColWidth="9.140625" defaultRowHeight="15"/>
  <cols>
    <col min="1" max="1" width="14.00390625" style="0" customWidth="1"/>
    <col min="2" max="2" width="71.8515625" style="0" customWidth="1"/>
    <col min="3" max="3" width="8.8515625" style="0" bestFit="1" customWidth="1"/>
    <col min="4" max="4" width="10.8515625" style="0" bestFit="1" customWidth="1"/>
    <col min="5" max="5" width="14.28125" style="0" bestFit="1" customWidth="1"/>
    <col min="6" max="6" width="8.140625" style="0" customWidth="1"/>
    <col min="7" max="7" width="10.140625" style="0" customWidth="1"/>
  </cols>
  <sheetData>
    <row r="1" spans="1:7" ht="30" customHeight="1">
      <c r="A1" s="31" t="s">
        <v>747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264</v>
      </c>
      <c r="B3" s="2" t="s">
        <v>265</v>
      </c>
      <c r="C3" s="14">
        <v>10127</v>
      </c>
      <c r="D3" s="14">
        <f aca="true" t="shared" si="0" ref="D3:D26">ROUND(C3/1.35,0)</f>
        <v>7501</v>
      </c>
      <c r="E3" s="14">
        <f>ROUND(D3*0.34,0)+(1)</f>
        <v>2551</v>
      </c>
      <c r="F3" s="14">
        <f aca="true" t="shared" si="1" ref="F3:F26">ROUND(D3*0.01,0)</f>
        <v>75</v>
      </c>
      <c r="G3" s="14"/>
    </row>
    <row r="4" spans="1:7" ht="15">
      <c r="A4" s="2" t="s">
        <v>266</v>
      </c>
      <c r="B4" s="2" t="s">
        <v>267</v>
      </c>
      <c r="C4" s="14">
        <v>10127</v>
      </c>
      <c r="D4" s="14">
        <f t="shared" si="0"/>
        <v>7501</v>
      </c>
      <c r="E4" s="14">
        <f>ROUND(D4*0.34,0)+(1)</f>
        <v>2551</v>
      </c>
      <c r="F4" s="14">
        <f t="shared" si="1"/>
        <v>75</v>
      </c>
      <c r="G4" s="14"/>
    </row>
    <row r="5" spans="1:7" ht="15">
      <c r="A5" s="2" t="s">
        <v>268</v>
      </c>
      <c r="B5" s="2" t="s">
        <v>269</v>
      </c>
      <c r="C5" s="14">
        <v>24305</v>
      </c>
      <c r="D5" s="14">
        <f t="shared" si="0"/>
        <v>18004</v>
      </c>
      <c r="E5" s="14">
        <f>ROUND(D5*0.34,0)</f>
        <v>6121</v>
      </c>
      <c r="F5" s="14">
        <f t="shared" si="1"/>
        <v>180</v>
      </c>
      <c r="G5" s="14"/>
    </row>
    <row r="6" spans="1:7" ht="15">
      <c r="A6" s="2" t="s">
        <v>270</v>
      </c>
      <c r="B6" s="2" t="s">
        <v>271</v>
      </c>
      <c r="C6" s="14">
        <v>30280</v>
      </c>
      <c r="D6" s="14">
        <f t="shared" si="0"/>
        <v>22430</v>
      </c>
      <c r="E6" s="14">
        <f>ROUND(D6*0.34,0)</f>
        <v>7626</v>
      </c>
      <c r="F6" s="14">
        <f t="shared" si="1"/>
        <v>224</v>
      </c>
      <c r="G6" s="14"/>
    </row>
    <row r="7" spans="1:7" ht="15">
      <c r="A7" s="2" t="s">
        <v>272</v>
      </c>
      <c r="B7" s="2" t="s">
        <v>273</v>
      </c>
      <c r="C7" s="14">
        <v>74942</v>
      </c>
      <c r="D7" s="14">
        <f t="shared" si="0"/>
        <v>55513</v>
      </c>
      <c r="E7" s="14">
        <f>ROUND(D7*0.34,0)</f>
        <v>18874</v>
      </c>
      <c r="F7" s="14">
        <f t="shared" si="1"/>
        <v>555</v>
      </c>
      <c r="G7" s="14"/>
    </row>
    <row r="8" spans="1:7" ht="15">
      <c r="A8" s="2" t="s">
        <v>274</v>
      </c>
      <c r="B8" s="2" t="s">
        <v>275</v>
      </c>
      <c r="C8" s="14">
        <v>44560</v>
      </c>
      <c r="D8" s="14">
        <f t="shared" si="0"/>
        <v>33007</v>
      </c>
      <c r="E8" s="14">
        <f>ROUND(D8*0.34,0)+(1)</f>
        <v>11223</v>
      </c>
      <c r="F8" s="14">
        <f t="shared" si="1"/>
        <v>330</v>
      </c>
      <c r="G8" s="14"/>
    </row>
    <row r="9" spans="1:7" ht="15">
      <c r="A9" s="2" t="s">
        <v>276</v>
      </c>
      <c r="B9" s="2" t="s">
        <v>277</v>
      </c>
      <c r="C9" s="14">
        <v>12153</v>
      </c>
      <c r="D9" s="14">
        <f t="shared" si="0"/>
        <v>9002</v>
      </c>
      <c r="E9" s="14">
        <f>ROUND(D9*0.34,0)</f>
        <v>3061</v>
      </c>
      <c r="F9" s="14">
        <f t="shared" si="1"/>
        <v>90</v>
      </c>
      <c r="G9" s="14"/>
    </row>
    <row r="10" spans="1:7" ht="15">
      <c r="A10" s="2" t="s">
        <v>278</v>
      </c>
      <c r="B10" s="2" t="s">
        <v>279</v>
      </c>
      <c r="C10" s="14">
        <v>147858</v>
      </c>
      <c r="D10" s="14">
        <f t="shared" si="0"/>
        <v>109524</v>
      </c>
      <c r="E10" s="14">
        <f>ROUND(D10*0.34,0)+(1)</f>
        <v>37239</v>
      </c>
      <c r="F10" s="14">
        <f t="shared" si="1"/>
        <v>1095</v>
      </c>
      <c r="G10" s="14"/>
    </row>
    <row r="11" spans="1:7" ht="15">
      <c r="A11" s="2" t="s">
        <v>280</v>
      </c>
      <c r="B11" s="2" t="s">
        <v>281</v>
      </c>
      <c r="C11" s="14">
        <v>87094</v>
      </c>
      <c r="D11" s="14">
        <f t="shared" si="0"/>
        <v>64514</v>
      </c>
      <c r="E11" s="14">
        <f>ROUND(D11*0.34,0)</f>
        <v>21935</v>
      </c>
      <c r="F11" s="14">
        <f t="shared" si="1"/>
        <v>645</v>
      </c>
      <c r="G11" s="14"/>
    </row>
    <row r="12" spans="1:7" ht="15">
      <c r="A12" s="2" t="s">
        <v>282</v>
      </c>
      <c r="B12" s="2" t="s">
        <v>283</v>
      </c>
      <c r="C12" s="14">
        <v>129629</v>
      </c>
      <c r="D12" s="14">
        <f t="shared" si="0"/>
        <v>96021</v>
      </c>
      <c r="E12" s="14">
        <f>ROUND(D12*0.34,0)+(1)</f>
        <v>32648</v>
      </c>
      <c r="F12" s="14">
        <f t="shared" si="1"/>
        <v>960</v>
      </c>
      <c r="G12" s="14"/>
    </row>
    <row r="13" spans="1:7" ht="15">
      <c r="A13" s="2" t="s">
        <v>284</v>
      </c>
      <c r="B13" s="2" t="s">
        <v>285</v>
      </c>
      <c r="C13" s="14">
        <v>36458</v>
      </c>
      <c r="D13" s="14">
        <f t="shared" si="0"/>
        <v>27006</v>
      </c>
      <c r="E13" s="14">
        <f>ROUND(D13*0.34,0)</f>
        <v>9182</v>
      </c>
      <c r="F13" s="14">
        <f t="shared" si="1"/>
        <v>270</v>
      </c>
      <c r="G13" s="14"/>
    </row>
    <row r="14" spans="1:7" ht="15">
      <c r="A14" s="2" t="s">
        <v>286</v>
      </c>
      <c r="B14" s="2" t="s">
        <v>287</v>
      </c>
      <c r="C14" s="14">
        <v>6076</v>
      </c>
      <c r="D14" s="14">
        <f t="shared" si="0"/>
        <v>4501</v>
      </c>
      <c r="E14" s="14">
        <f>ROUND(D14*0.34,0)</f>
        <v>1530</v>
      </c>
      <c r="F14" s="14">
        <f t="shared" si="1"/>
        <v>45</v>
      </c>
      <c r="G14" s="14"/>
    </row>
    <row r="15" spans="1:7" ht="15">
      <c r="A15" s="2" t="s">
        <v>288</v>
      </c>
      <c r="B15" s="2" t="s">
        <v>289</v>
      </c>
      <c r="C15" s="14">
        <v>28356</v>
      </c>
      <c r="D15" s="14">
        <f t="shared" si="0"/>
        <v>21004</v>
      </c>
      <c r="E15" s="14">
        <f>ROUND(D15*0.34,0)+(1)</f>
        <v>7142</v>
      </c>
      <c r="F15" s="14">
        <f t="shared" si="1"/>
        <v>210</v>
      </c>
      <c r="G15" s="14"/>
    </row>
    <row r="16" spans="1:7" ht="15">
      <c r="A16" s="2" t="s">
        <v>290</v>
      </c>
      <c r="B16" s="2" t="s">
        <v>291</v>
      </c>
      <c r="C16" s="14">
        <v>50636</v>
      </c>
      <c r="D16" s="14">
        <f t="shared" si="0"/>
        <v>37508</v>
      </c>
      <c r="E16" s="14">
        <f aca="true" t="shared" si="2" ref="E16:E22">ROUND(D16*0.34,0)</f>
        <v>12753</v>
      </c>
      <c r="F16" s="14">
        <f t="shared" si="1"/>
        <v>375</v>
      </c>
      <c r="G16" s="14"/>
    </row>
    <row r="17" spans="1:7" ht="15">
      <c r="A17" s="2" t="s">
        <v>292</v>
      </c>
      <c r="B17" s="2" t="s">
        <v>293</v>
      </c>
      <c r="C17" s="14">
        <v>30382</v>
      </c>
      <c r="D17" s="14">
        <f t="shared" si="0"/>
        <v>22505</v>
      </c>
      <c r="E17" s="14">
        <f t="shared" si="2"/>
        <v>7652</v>
      </c>
      <c r="F17" s="14">
        <f t="shared" si="1"/>
        <v>225</v>
      </c>
      <c r="G17" s="14"/>
    </row>
    <row r="18" spans="1:7" ht="15">
      <c r="A18" s="2" t="s">
        <v>294</v>
      </c>
      <c r="B18" s="2" t="s">
        <v>295</v>
      </c>
      <c r="C18" s="14">
        <v>58738</v>
      </c>
      <c r="D18" s="14">
        <f t="shared" si="0"/>
        <v>43510</v>
      </c>
      <c r="E18" s="14">
        <f t="shared" si="2"/>
        <v>14793</v>
      </c>
      <c r="F18" s="14">
        <f t="shared" si="1"/>
        <v>435</v>
      </c>
      <c r="G18" s="14"/>
    </row>
    <row r="19" spans="1:7" ht="15">
      <c r="A19" s="2" t="s">
        <v>296</v>
      </c>
      <c r="B19" s="2" t="s">
        <v>297</v>
      </c>
      <c r="C19" s="14">
        <v>40509</v>
      </c>
      <c r="D19" s="14">
        <f t="shared" si="0"/>
        <v>30007</v>
      </c>
      <c r="E19" s="14">
        <f t="shared" si="2"/>
        <v>10202</v>
      </c>
      <c r="F19" s="14">
        <f t="shared" si="1"/>
        <v>300</v>
      </c>
      <c r="G19" s="14"/>
    </row>
    <row r="20" spans="1:7" ht="15">
      <c r="A20" s="2" t="s">
        <v>298</v>
      </c>
      <c r="B20" s="2" t="s">
        <v>299</v>
      </c>
      <c r="C20" s="14">
        <v>40509</v>
      </c>
      <c r="D20" s="14">
        <f t="shared" si="0"/>
        <v>30007</v>
      </c>
      <c r="E20" s="14">
        <f t="shared" si="2"/>
        <v>10202</v>
      </c>
      <c r="F20" s="14">
        <f t="shared" si="1"/>
        <v>300</v>
      </c>
      <c r="G20" s="14"/>
    </row>
    <row r="21" spans="1:7" ht="15">
      <c r="A21" s="2" t="s">
        <v>300</v>
      </c>
      <c r="B21" s="2" t="s">
        <v>301</v>
      </c>
      <c r="C21" s="14">
        <v>36458</v>
      </c>
      <c r="D21" s="14">
        <f t="shared" si="0"/>
        <v>27006</v>
      </c>
      <c r="E21" s="14">
        <f t="shared" si="2"/>
        <v>9182</v>
      </c>
      <c r="F21" s="14">
        <f t="shared" si="1"/>
        <v>270</v>
      </c>
      <c r="G21" s="14"/>
    </row>
    <row r="22" spans="1:7" ht="15">
      <c r="A22" s="2" t="s">
        <v>302</v>
      </c>
      <c r="B22" s="2" t="s">
        <v>303</v>
      </c>
      <c r="C22" s="14">
        <v>30382</v>
      </c>
      <c r="D22" s="14">
        <f t="shared" si="0"/>
        <v>22505</v>
      </c>
      <c r="E22" s="14">
        <f t="shared" si="2"/>
        <v>7652</v>
      </c>
      <c r="F22" s="14">
        <f t="shared" si="1"/>
        <v>225</v>
      </c>
      <c r="G22" s="14"/>
    </row>
    <row r="23" spans="1:7" ht="15">
      <c r="A23" s="2" t="s">
        <v>304</v>
      </c>
      <c r="B23" s="2" t="s">
        <v>305</v>
      </c>
      <c r="C23" s="14">
        <v>8102</v>
      </c>
      <c r="D23" s="14">
        <f t="shared" si="0"/>
        <v>6001</v>
      </c>
      <c r="E23" s="14">
        <f>ROUND(D23*0.34,0)+(1)</f>
        <v>2041</v>
      </c>
      <c r="F23" s="14">
        <f t="shared" si="1"/>
        <v>60</v>
      </c>
      <c r="G23" s="14"/>
    </row>
    <row r="24" spans="1:7" ht="15">
      <c r="A24" s="2" t="s">
        <v>306</v>
      </c>
      <c r="B24" s="2" t="s">
        <v>307</v>
      </c>
      <c r="C24" s="14">
        <v>230800</v>
      </c>
      <c r="D24" s="14">
        <f t="shared" si="0"/>
        <v>170963</v>
      </c>
      <c r="E24" s="14">
        <f>ROUND(D24*0.34,0)</f>
        <v>58127</v>
      </c>
      <c r="F24" s="14">
        <f t="shared" si="1"/>
        <v>1710</v>
      </c>
      <c r="G24" s="14"/>
    </row>
    <row r="25" spans="1:7" ht="15">
      <c r="A25" s="2" t="s">
        <v>308</v>
      </c>
      <c r="B25" s="2" t="s">
        <v>309</v>
      </c>
      <c r="C25" s="14">
        <v>12153</v>
      </c>
      <c r="D25" s="14">
        <f t="shared" si="0"/>
        <v>9002</v>
      </c>
      <c r="E25" s="14">
        <f>ROUND(D25*0.34,0)</f>
        <v>3061</v>
      </c>
      <c r="F25" s="14">
        <f t="shared" si="1"/>
        <v>90</v>
      </c>
      <c r="G25" s="14"/>
    </row>
    <row r="26" spans="1:7" ht="15">
      <c r="A26" s="2" t="s">
        <v>310</v>
      </c>
      <c r="B26" s="2" t="s">
        <v>311</v>
      </c>
      <c r="C26" s="14">
        <v>74942</v>
      </c>
      <c r="D26" s="14">
        <f t="shared" si="0"/>
        <v>55513</v>
      </c>
      <c r="E26" s="14">
        <f>ROUND(D26*0.34,0)</f>
        <v>18874</v>
      </c>
      <c r="F26" s="14">
        <f t="shared" si="1"/>
        <v>555</v>
      </c>
      <c r="G26" s="14"/>
    </row>
    <row r="27" spans="1:7" ht="19.5" customHeight="1">
      <c r="A27" s="30" t="s">
        <v>77</v>
      </c>
      <c r="B27" s="30"/>
      <c r="C27" s="15">
        <f>SUM(C3:C26)</f>
        <v>1255576</v>
      </c>
      <c r="D27" s="15">
        <f>SUM(D3:D26)</f>
        <v>930055</v>
      </c>
      <c r="E27" s="15">
        <f>SUM(E3:E26)</f>
        <v>316222</v>
      </c>
      <c r="F27" s="15">
        <f>SUM(F3:F26)</f>
        <v>9299</v>
      </c>
      <c r="G27" s="15">
        <f>SUM(G3:G26)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view="pageLayout" workbookViewId="0" topLeftCell="A1">
      <selection activeCell="D23" sqref="D23"/>
    </sheetView>
  </sheetViews>
  <sheetFormatPr defaultColWidth="9.140625" defaultRowHeight="15"/>
  <cols>
    <col min="1" max="1" width="14.00390625" style="0" customWidth="1"/>
    <col min="2" max="2" width="76.7109375" style="0" customWidth="1"/>
    <col min="3" max="3" width="9.28125" style="0" customWidth="1"/>
    <col min="4" max="4" width="10.8515625" style="0" bestFit="1" customWidth="1"/>
    <col min="5" max="5" width="14.28125" style="0" bestFit="1" customWidth="1"/>
    <col min="6" max="6" width="6.8515625" style="0" customWidth="1"/>
  </cols>
  <sheetData>
    <row r="1" spans="1:7" ht="30" customHeight="1">
      <c r="A1" s="31" t="s">
        <v>740</v>
      </c>
      <c r="B1" s="32"/>
      <c r="C1" s="32"/>
      <c r="D1" s="32"/>
      <c r="E1" s="32"/>
      <c r="F1" s="32"/>
      <c r="G1" s="32"/>
    </row>
    <row r="2" spans="1:7" ht="19.5" customHeight="1">
      <c r="A2" s="1" t="s">
        <v>0</v>
      </c>
      <c r="B2" s="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312</v>
      </c>
      <c r="B3" s="2" t="s">
        <v>313</v>
      </c>
      <c r="C3" s="14">
        <v>2025</v>
      </c>
      <c r="D3" s="14">
        <f>ROUND(C3/1.35,0)</f>
        <v>1500</v>
      </c>
      <c r="E3" s="14">
        <f>ROUND(D3*0.34,0)</f>
        <v>510</v>
      </c>
      <c r="F3" s="14">
        <f>ROUND(D3*0.01,0)</f>
        <v>15</v>
      </c>
      <c r="G3" s="14"/>
    </row>
    <row r="4" spans="1:7" ht="15">
      <c r="A4" s="2" t="s">
        <v>314</v>
      </c>
      <c r="B4" s="2" t="s">
        <v>315</v>
      </c>
      <c r="C4" s="14">
        <v>32407</v>
      </c>
      <c r="D4" s="14">
        <f>ROUND(C4/1.35,0)</f>
        <v>24005</v>
      </c>
      <c r="E4" s="14">
        <f>ROUND(D4*0.34,0)</f>
        <v>8162</v>
      </c>
      <c r="F4" s="14">
        <f>ROUND(D4*0.01,0)</f>
        <v>240</v>
      </c>
      <c r="G4" s="14"/>
    </row>
    <row r="5" spans="1:7" ht="15">
      <c r="A5" s="2" t="s">
        <v>316</v>
      </c>
      <c r="B5" s="2" t="s">
        <v>317</v>
      </c>
      <c r="C5" s="14"/>
      <c r="D5" s="14"/>
      <c r="E5" s="14"/>
      <c r="F5" s="14"/>
      <c r="G5" s="14">
        <v>74942</v>
      </c>
    </row>
    <row r="6" spans="1:7" ht="15">
      <c r="A6" s="2" t="s">
        <v>318</v>
      </c>
      <c r="B6" s="2" t="s">
        <v>319</v>
      </c>
      <c r="C6" s="14">
        <v>10127</v>
      </c>
      <c r="D6" s="14">
        <f aca="true" t="shared" si="0" ref="D6:D14">ROUND(C6/1.35,0)</f>
        <v>7501</v>
      </c>
      <c r="E6" s="14">
        <f>ROUND(D6*0.34,0)+(1)</f>
        <v>2551</v>
      </c>
      <c r="F6" s="14">
        <f aca="true" t="shared" si="1" ref="F6:F14">ROUND(D6*0.01,0)</f>
        <v>75</v>
      </c>
      <c r="G6" s="14"/>
    </row>
    <row r="7" spans="1:7" ht="15">
      <c r="A7" s="2" t="s">
        <v>320</v>
      </c>
      <c r="B7" s="2" t="s">
        <v>321</v>
      </c>
      <c r="C7" s="14">
        <v>198494</v>
      </c>
      <c r="D7" s="14">
        <f t="shared" si="0"/>
        <v>147033</v>
      </c>
      <c r="E7" s="14">
        <f aca="true" t="shared" si="2" ref="E7:E12">ROUND(D7*0.34,0)</f>
        <v>49991</v>
      </c>
      <c r="F7" s="14">
        <f t="shared" si="1"/>
        <v>1470</v>
      </c>
      <c r="G7" s="14"/>
    </row>
    <row r="8" spans="1:7" ht="15">
      <c r="A8" s="2" t="s">
        <v>322</v>
      </c>
      <c r="B8" s="2" t="s">
        <v>323</v>
      </c>
      <c r="C8" s="14">
        <v>178240</v>
      </c>
      <c r="D8" s="14">
        <f t="shared" si="0"/>
        <v>132030</v>
      </c>
      <c r="E8" s="14">
        <f t="shared" si="2"/>
        <v>44890</v>
      </c>
      <c r="F8" s="14">
        <f t="shared" si="1"/>
        <v>1320</v>
      </c>
      <c r="G8" s="14"/>
    </row>
    <row r="9" spans="1:7" ht="15">
      <c r="A9" s="2" t="s">
        <v>324</v>
      </c>
      <c r="B9" s="2" t="s">
        <v>325</v>
      </c>
      <c r="C9" s="14">
        <v>198494</v>
      </c>
      <c r="D9" s="14">
        <f t="shared" si="0"/>
        <v>147033</v>
      </c>
      <c r="E9" s="14">
        <f t="shared" si="2"/>
        <v>49991</v>
      </c>
      <c r="F9" s="14">
        <f t="shared" si="1"/>
        <v>1470</v>
      </c>
      <c r="G9" s="14"/>
    </row>
    <row r="10" spans="1:7" ht="15">
      <c r="A10" s="2" t="s">
        <v>326</v>
      </c>
      <c r="B10" s="2" t="s">
        <v>327</v>
      </c>
      <c r="C10" s="14">
        <v>70891</v>
      </c>
      <c r="D10" s="14">
        <f t="shared" si="0"/>
        <v>52512</v>
      </c>
      <c r="E10" s="14">
        <f t="shared" si="2"/>
        <v>17854</v>
      </c>
      <c r="F10" s="14">
        <f t="shared" si="1"/>
        <v>525</v>
      </c>
      <c r="G10" s="14"/>
    </row>
    <row r="11" spans="1:7" ht="15">
      <c r="A11" s="2" t="s">
        <v>328</v>
      </c>
      <c r="B11" s="2" t="s">
        <v>329</v>
      </c>
      <c r="C11" s="14">
        <v>22280</v>
      </c>
      <c r="D11" s="14">
        <f t="shared" si="0"/>
        <v>16504</v>
      </c>
      <c r="E11" s="14">
        <f t="shared" si="2"/>
        <v>5611</v>
      </c>
      <c r="F11" s="14">
        <f t="shared" si="1"/>
        <v>165</v>
      </c>
      <c r="G11" s="14"/>
    </row>
    <row r="12" spans="1:7" ht="15">
      <c r="A12" s="2" t="s">
        <v>330</v>
      </c>
      <c r="B12" s="2" t="s">
        <v>331</v>
      </c>
      <c r="C12" s="14">
        <v>174189</v>
      </c>
      <c r="D12" s="14">
        <f t="shared" si="0"/>
        <v>129029</v>
      </c>
      <c r="E12" s="14">
        <f t="shared" si="2"/>
        <v>43870</v>
      </c>
      <c r="F12" s="14">
        <f t="shared" si="1"/>
        <v>1290</v>
      </c>
      <c r="G12" s="14"/>
    </row>
    <row r="13" spans="1:7" ht="15">
      <c r="A13" s="2" t="s">
        <v>332</v>
      </c>
      <c r="B13" s="2" t="s">
        <v>333</v>
      </c>
      <c r="C13" s="14">
        <v>10127</v>
      </c>
      <c r="D13" s="14">
        <f t="shared" si="0"/>
        <v>7501</v>
      </c>
      <c r="E13" s="14">
        <f>ROUND(D13*0.34,0)+(1)</f>
        <v>2551</v>
      </c>
      <c r="F13" s="14">
        <f t="shared" si="1"/>
        <v>75</v>
      </c>
      <c r="G13" s="14"/>
    </row>
    <row r="14" spans="1:7" ht="15">
      <c r="A14" s="2" t="s">
        <v>334</v>
      </c>
      <c r="B14" s="2" t="s">
        <v>335</v>
      </c>
      <c r="C14" s="14">
        <v>226850</v>
      </c>
      <c r="D14" s="14">
        <f t="shared" si="0"/>
        <v>168037</v>
      </c>
      <c r="E14" s="14">
        <f>ROUND(D14*0.34,0)</f>
        <v>57133</v>
      </c>
      <c r="F14" s="14">
        <f t="shared" si="1"/>
        <v>1680</v>
      </c>
      <c r="G14" s="14"/>
    </row>
    <row r="15" spans="1:7" ht="19.5" customHeight="1">
      <c r="A15" s="30" t="s">
        <v>77</v>
      </c>
      <c r="B15" s="30"/>
      <c r="C15" s="15">
        <f>SUM(C3:C14)</f>
        <v>1124124</v>
      </c>
      <c r="D15" s="15">
        <f>SUM(D3:D14)</f>
        <v>832685</v>
      </c>
      <c r="E15" s="15">
        <f>SUM(E3:E14)</f>
        <v>283114</v>
      </c>
      <c r="F15" s="15">
        <f>SUM(F3:F14)</f>
        <v>8325</v>
      </c>
      <c r="G15" s="15">
        <f>SUM(G3:G14)</f>
        <v>74942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C41" sqref="C41"/>
    </sheetView>
  </sheetViews>
  <sheetFormatPr defaultColWidth="9.140625" defaultRowHeight="15"/>
  <cols>
    <col min="1" max="1" width="11.421875" style="0" bestFit="1" customWidth="1"/>
    <col min="2" max="2" width="69.57421875" style="5" customWidth="1"/>
    <col min="3" max="3" width="8.140625" style="0" customWidth="1"/>
    <col min="4" max="4" width="10.8515625" style="0" bestFit="1" customWidth="1"/>
    <col min="5" max="5" width="14.28125" style="0" bestFit="1" customWidth="1"/>
    <col min="6" max="6" width="5.28125" style="0" bestFit="1" customWidth="1"/>
    <col min="7" max="7" width="7.421875" style="0" bestFit="1" customWidth="1"/>
  </cols>
  <sheetData>
    <row r="1" spans="1:7" ht="30" customHeight="1">
      <c r="A1" s="33" t="s">
        <v>748</v>
      </c>
      <c r="B1" s="34"/>
      <c r="C1" s="34"/>
      <c r="D1" s="34"/>
      <c r="E1" s="34"/>
      <c r="F1" s="34"/>
      <c r="G1" s="34"/>
    </row>
    <row r="2" spans="1:7" ht="19.5" customHeight="1">
      <c r="A2" s="1" t="s">
        <v>0</v>
      </c>
      <c r="B2" s="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">
        <v>336</v>
      </c>
      <c r="B3" s="4" t="s">
        <v>337</v>
      </c>
      <c r="C3" s="14">
        <v>10127</v>
      </c>
      <c r="D3" s="14">
        <f>ROUND(C3/1.35,0)</f>
        <v>7501</v>
      </c>
      <c r="E3" s="14">
        <f>ROUND(D3*0.34,0)+(1)</f>
        <v>2551</v>
      </c>
      <c r="F3" s="14">
        <f>ROUND(D3*0.01,0)</f>
        <v>75</v>
      </c>
      <c r="G3" s="14"/>
    </row>
    <row r="4" spans="1:7" ht="15">
      <c r="A4" s="2" t="s">
        <v>338</v>
      </c>
      <c r="B4" s="4" t="s">
        <v>339</v>
      </c>
      <c r="C4" s="14">
        <v>20254</v>
      </c>
      <c r="D4" s="14">
        <f>ROUND(C4/1.35,0)</f>
        <v>15003</v>
      </c>
      <c r="E4" s="14">
        <f>ROUND(D4*0.34,0)</f>
        <v>5101</v>
      </c>
      <c r="F4" s="14">
        <f>ROUND(D4*0.01,0)</f>
        <v>150</v>
      </c>
      <c r="G4" s="14"/>
    </row>
    <row r="5" spans="1:7" ht="30">
      <c r="A5" s="2" t="s">
        <v>340</v>
      </c>
      <c r="B5" s="4" t="s">
        <v>341</v>
      </c>
      <c r="C5" s="14">
        <v>20254</v>
      </c>
      <c r="D5" s="14">
        <f>ROUND(C5/1.35,0)</f>
        <v>15003</v>
      </c>
      <c r="E5" s="14">
        <f>ROUND(D5*0.34,0)</f>
        <v>5101</v>
      </c>
      <c r="F5" s="14">
        <f>ROUND(D5*0.01,0)</f>
        <v>150</v>
      </c>
      <c r="G5" s="14"/>
    </row>
    <row r="6" spans="1:7" ht="15">
      <c r="A6" s="2" t="s">
        <v>342</v>
      </c>
      <c r="B6" s="4" t="s">
        <v>343</v>
      </c>
      <c r="C6" s="14">
        <v>20254</v>
      </c>
      <c r="D6" s="14">
        <f>ROUND(C6/1.35,0)</f>
        <v>15003</v>
      </c>
      <c r="E6" s="14">
        <f>ROUND(D6*0.34,0)</f>
        <v>5101</v>
      </c>
      <c r="F6" s="14">
        <f>ROUND(D6*0.01,0)</f>
        <v>150</v>
      </c>
      <c r="G6" s="14"/>
    </row>
    <row r="7" spans="1:7" ht="30">
      <c r="A7" s="2" t="s">
        <v>344</v>
      </c>
      <c r="B7" s="4" t="s">
        <v>345</v>
      </c>
      <c r="C7" s="14"/>
      <c r="D7" s="14"/>
      <c r="E7" s="14"/>
      <c r="F7" s="14"/>
      <c r="G7" s="14">
        <v>111096</v>
      </c>
    </row>
    <row r="8" spans="1:7" ht="30">
      <c r="A8" s="2" t="s">
        <v>346</v>
      </c>
      <c r="B8" s="4" t="s">
        <v>347</v>
      </c>
      <c r="C8" s="14"/>
      <c r="D8" s="14"/>
      <c r="E8" s="14"/>
      <c r="F8" s="14"/>
      <c r="G8" s="14">
        <v>62789</v>
      </c>
    </row>
    <row r="9" spans="1:7" ht="15">
      <c r="A9" s="2" t="s">
        <v>348</v>
      </c>
      <c r="B9" s="4" t="s">
        <v>349</v>
      </c>
      <c r="C9" s="14">
        <v>50636</v>
      </c>
      <c r="D9" s="14">
        <f aca="true" t="shared" si="0" ref="D9:D27">ROUND(C9/1.35,0)</f>
        <v>37508</v>
      </c>
      <c r="E9" s="14">
        <f>ROUND(D9*0.34,0)</f>
        <v>12753</v>
      </c>
      <c r="F9" s="14">
        <f aca="true" t="shared" si="1" ref="F9:F27">ROUND(D9*0.01,0)</f>
        <v>375</v>
      </c>
      <c r="G9" s="14"/>
    </row>
    <row r="10" spans="1:7" ht="15">
      <c r="A10" s="2" t="s">
        <v>350</v>
      </c>
      <c r="B10" s="4" t="s">
        <v>351</v>
      </c>
      <c r="C10" s="14">
        <v>174189</v>
      </c>
      <c r="D10" s="14">
        <f t="shared" si="0"/>
        <v>129029</v>
      </c>
      <c r="E10" s="14">
        <f>ROUND(D10*0.34,0)</f>
        <v>43870</v>
      </c>
      <c r="F10" s="14">
        <f t="shared" si="1"/>
        <v>1290</v>
      </c>
      <c r="G10" s="14"/>
    </row>
    <row r="11" spans="1:7" ht="15">
      <c r="A11" s="2" t="s">
        <v>352</v>
      </c>
      <c r="B11" s="4" t="s">
        <v>353</v>
      </c>
      <c r="C11" s="14">
        <v>30382</v>
      </c>
      <c r="D11" s="14">
        <f t="shared" si="0"/>
        <v>22505</v>
      </c>
      <c r="E11" s="14">
        <f>ROUND(D11*0.34,0)</f>
        <v>7652</v>
      </c>
      <c r="F11" s="14">
        <f t="shared" si="1"/>
        <v>225</v>
      </c>
      <c r="G11" s="14"/>
    </row>
    <row r="12" spans="1:7" ht="15">
      <c r="A12" s="2" t="s">
        <v>354</v>
      </c>
      <c r="B12" s="4" t="s">
        <v>355</v>
      </c>
      <c r="C12" s="14">
        <v>78993</v>
      </c>
      <c r="D12" s="14">
        <f t="shared" si="0"/>
        <v>58513</v>
      </c>
      <c r="E12" s="14">
        <f>ROUND(D12*0.34,0)+(1)</f>
        <v>19895</v>
      </c>
      <c r="F12" s="14">
        <f t="shared" si="1"/>
        <v>585</v>
      </c>
      <c r="G12" s="14"/>
    </row>
    <row r="13" spans="1:7" ht="15">
      <c r="A13" s="2" t="s">
        <v>356</v>
      </c>
      <c r="B13" s="4" t="s">
        <v>357</v>
      </c>
      <c r="C13" s="14">
        <v>22280</v>
      </c>
      <c r="D13" s="14">
        <f t="shared" si="0"/>
        <v>16504</v>
      </c>
      <c r="E13" s="14">
        <f>ROUND(D13*0.34,0)</f>
        <v>5611</v>
      </c>
      <c r="F13" s="14">
        <f t="shared" si="1"/>
        <v>165</v>
      </c>
      <c r="G13" s="14"/>
    </row>
    <row r="14" spans="1:7" ht="15">
      <c r="A14" s="2" t="s">
        <v>358</v>
      </c>
      <c r="B14" s="4" t="s">
        <v>359</v>
      </c>
      <c r="C14" s="14">
        <v>4051</v>
      </c>
      <c r="D14" s="14">
        <f t="shared" si="0"/>
        <v>3001</v>
      </c>
      <c r="E14" s="14">
        <f>ROUND(D14*0.34,0)</f>
        <v>1020</v>
      </c>
      <c r="F14" s="14">
        <f t="shared" si="1"/>
        <v>30</v>
      </c>
      <c r="G14" s="14"/>
    </row>
    <row r="15" spans="1:7" ht="15">
      <c r="A15" s="2" t="s">
        <v>360</v>
      </c>
      <c r="B15" s="4" t="s">
        <v>361</v>
      </c>
      <c r="C15" s="14">
        <v>72916</v>
      </c>
      <c r="D15" s="14">
        <f t="shared" si="0"/>
        <v>54012</v>
      </c>
      <c r="E15" s="14">
        <f>ROUND(D15*0.34,0)</f>
        <v>18364</v>
      </c>
      <c r="F15" s="14">
        <f t="shared" si="1"/>
        <v>540</v>
      </c>
      <c r="G15" s="14"/>
    </row>
    <row r="16" spans="1:7" ht="15">
      <c r="A16" s="2" t="s">
        <v>362</v>
      </c>
      <c r="B16" s="4" t="s">
        <v>363</v>
      </c>
      <c r="C16" s="14">
        <v>4051</v>
      </c>
      <c r="D16" s="14">
        <f t="shared" si="0"/>
        <v>3001</v>
      </c>
      <c r="E16" s="14">
        <f>ROUND(D16*0.34,0)</f>
        <v>1020</v>
      </c>
      <c r="F16" s="14">
        <f t="shared" si="1"/>
        <v>30</v>
      </c>
      <c r="G16" s="14"/>
    </row>
    <row r="17" spans="1:7" ht="15">
      <c r="A17" s="2" t="s">
        <v>364</v>
      </c>
      <c r="B17" s="4" t="s">
        <v>365</v>
      </c>
      <c r="C17" s="14">
        <v>109374</v>
      </c>
      <c r="D17" s="14">
        <f t="shared" si="0"/>
        <v>81018</v>
      </c>
      <c r="E17" s="14">
        <f>ROUND(D17*0.34,0)</f>
        <v>27546</v>
      </c>
      <c r="F17" s="14">
        <f t="shared" si="1"/>
        <v>810</v>
      </c>
      <c r="G17" s="14"/>
    </row>
    <row r="18" spans="1:7" ht="15">
      <c r="A18" s="2" t="s">
        <v>366</v>
      </c>
      <c r="B18" s="4" t="s">
        <v>367</v>
      </c>
      <c r="C18" s="14">
        <v>26331</v>
      </c>
      <c r="D18" s="14">
        <f t="shared" si="0"/>
        <v>19504</v>
      </c>
      <c r="E18" s="14">
        <f>ROUND(D18*0.34,0)+(1)</f>
        <v>6632</v>
      </c>
      <c r="F18" s="14">
        <f t="shared" si="1"/>
        <v>195</v>
      </c>
      <c r="G18" s="14"/>
    </row>
    <row r="19" spans="1:7" ht="15">
      <c r="A19" s="2" t="s">
        <v>368</v>
      </c>
      <c r="B19" s="4" t="s">
        <v>369</v>
      </c>
      <c r="C19" s="14">
        <v>46585</v>
      </c>
      <c r="D19" s="14">
        <f t="shared" si="0"/>
        <v>34507</v>
      </c>
      <c r="E19" s="14">
        <f>ROUND(D19*0.34,0)+(1)</f>
        <v>11733</v>
      </c>
      <c r="F19" s="14">
        <f t="shared" si="1"/>
        <v>345</v>
      </c>
      <c r="G19" s="14"/>
    </row>
    <row r="20" spans="1:7" ht="15">
      <c r="A20" s="2" t="s">
        <v>370</v>
      </c>
      <c r="B20" s="4" t="s">
        <v>371</v>
      </c>
      <c r="C20" s="14">
        <v>10127</v>
      </c>
      <c r="D20" s="14">
        <f t="shared" si="0"/>
        <v>7501</v>
      </c>
      <c r="E20" s="14">
        <f>ROUND(D20*0.34,0)+(1)</f>
        <v>2551</v>
      </c>
      <c r="F20" s="14">
        <f t="shared" si="1"/>
        <v>75</v>
      </c>
      <c r="G20" s="14"/>
    </row>
    <row r="21" spans="1:7" ht="15">
      <c r="A21" s="2" t="s">
        <v>372</v>
      </c>
      <c r="B21" s="4" t="s">
        <v>373</v>
      </c>
      <c r="C21" s="14">
        <v>147858</v>
      </c>
      <c r="D21" s="14">
        <f t="shared" si="0"/>
        <v>109524</v>
      </c>
      <c r="E21" s="14">
        <f>ROUND(D21*0.34,0)+(1)</f>
        <v>37239</v>
      </c>
      <c r="F21" s="14">
        <f t="shared" si="1"/>
        <v>1095</v>
      </c>
      <c r="G21" s="14"/>
    </row>
    <row r="22" spans="1:7" ht="15">
      <c r="A22" s="2" t="s">
        <v>374</v>
      </c>
      <c r="B22" s="4" t="s">
        <v>375</v>
      </c>
      <c r="C22" s="14">
        <v>103399</v>
      </c>
      <c r="D22" s="14">
        <f t="shared" si="0"/>
        <v>76592</v>
      </c>
      <c r="E22" s="14">
        <f>ROUND(D22*0.34,0)</f>
        <v>26041</v>
      </c>
      <c r="F22" s="14">
        <f t="shared" si="1"/>
        <v>766</v>
      </c>
      <c r="G22" s="14"/>
    </row>
    <row r="23" spans="1:7" ht="15">
      <c r="A23" s="2" t="s">
        <v>376</v>
      </c>
      <c r="B23" s="4" t="s">
        <v>377</v>
      </c>
      <c r="C23" s="14">
        <v>4051</v>
      </c>
      <c r="D23" s="14">
        <f t="shared" si="0"/>
        <v>3001</v>
      </c>
      <c r="E23" s="14">
        <f>ROUND(D23*0.34,0)</f>
        <v>1020</v>
      </c>
      <c r="F23" s="14">
        <f t="shared" si="1"/>
        <v>30</v>
      </c>
      <c r="G23" s="14"/>
    </row>
    <row r="24" spans="1:7" ht="15">
      <c r="A24" s="2" t="s">
        <v>378</v>
      </c>
      <c r="B24" s="4" t="s">
        <v>379</v>
      </c>
      <c r="C24" s="14">
        <v>6076</v>
      </c>
      <c r="D24" s="14">
        <f t="shared" si="0"/>
        <v>4501</v>
      </c>
      <c r="E24" s="14">
        <f>ROUND(D24*0.34,0)</f>
        <v>1530</v>
      </c>
      <c r="F24" s="14">
        <f t="shared" si="1"/>
        <v>45</v>
      </c>
      <c r="G24" s="14"/>
    </row>
    <row r="25" spans="1:7" ht="15">
      <c r="A25" s="2" t="s">
        <v>380</v>
      </c>
      <c r="B25" s="4" t="s">
        <v>381</v>
      </c>
      <c r="C25" s="14">
        <v>4051</v>
      </c>
      <c r="D25" s="14">
        <f t="shared" si="0"/>
        <v>3001</v>
      </c>
      <c r="E25" s="14">
        <f>ROUND(D25*0.34,0)</f>
        <v>1020</v>
      </c>
      <c r="F25" s="14">
        <f t="shared" si="1"/>
        <v>30</v>
      </c>
      <c r="G25" s="14"/>
    </row>
    <row r="26" spans="1:7" ht="15">
      <c r="A26" s="2" t="s">
        <v>382</v>
      </c>
      <c r="B26" s="4" t="s">
        <v>383</v>
      </c>
      <c r="C26" s="14">
        <v>10127</v>
      </c>
      <c r="D26" s="14">
        <f t="shared" si="0"/>
        <v>7501</v>
      </c>
      <c r="E26" s="14">
        <f>ROUND(D26*0.34,0)+(1)</f>
        <v>2551</v>
      </c>
      <c r="F26" s="14">
        <f t="shared" si="1"/>
        <v>75</v>
      </c>
      <c r="G26" s="14"/>
    </row>
    <row r="27" spans="1:7" ht="15">
      <c r="A27" s="2" t="s">
        <v>384</v>
      </c>
      <c r="B27" s="4" t="s">
        <v>385</v>
      </c>
      <c r="C27" s="14">
        <v>22179</v>
      </c>
      <c r="D27" s="14">
        <f t="shared" si="0"/>
        <v>16429</v>
      </c>
      <c r="E27" s="14">
        <f>ROUND(D27*0.34,0)</f>
        <v>5586</v>
      </c>
      <c r="F27" s="14">
        <f t="shared" si="1"/>
        <v>164</v>
      </c>
      <c r="G27" s="14"/>
    </row>
    <row r="28" spans="1:7" ht="19.5" customHeight="1">
      <c r="A28" s="30" t="s">
        <v>77</v>
      </c>
      <c r="B28" s="30"/>
      <c r="C28" s="15">
        <f>SUM(C3:C27)</f>
        <v>998545</v>
      </c>
      <c r="D28" s="15">
        <f>SUM(D3:D27)</f>
        <v>739662</v>
      </c>
      <c r="E28" s="15">
        <f>SUM(E3:E27)</f>
        <v>251488</v>
      </c>
      <c r="F28" s="15">
        <f>SUM(F3:F27)</f>
        <v>7395</v>
      </c>
      <c r="G28" s="15">
        <f>SUM(G3:G27)</f>
        <v>173885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8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Drobilová Karolína</cp:lastModifiedBy>
  <cp:lastPrinted>2013-12-20T13:49:31Z</cp:lastPrinted>
  <dcterms:created xsi:type="dcterms:W3CDTF">2013-11-18T13:01:06Z</dcterms:created>
  <dcterms:modified xsi:type="dcterms:W3CDTF">2014-01-08T15:25:40Z</dcterms:modified>
  <cp:category/>
  <cp:version/>
  <cp:contentType/>
  <cp:contentStatus/>
</cp:coreProperties>
</file>